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xr:revisionPtr revIDLastSave="0" documentId="8_{F5F750A7-861F-4483-B32D-F8A4C3102704}" xr6:coauthVersionLast="47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4" i="1" l="1"/>
  <c r="N67" i="1" l="1"/>
  <c r="H43" i="1"/>
  <c r="Q246" i="1"/>
  <c r="Q245" i="1"/>
  <c r="Q244" i="1"/>
  <c r="Q243" i="1"/>
  <c r="Q242" i="1"/>
  <c r="Q241" i="1"/>
  <c r="Q240" i="1"/>
  <c r="D231" i="1"/>
  <c r="O203" i="1"/>
  <c r="O184" i="1"/>
  <c r="O160" i="1"/>
  <c r="K140" i="1"/>
  <c r="N95" i="1"/>
  <c r="M67" i="1"/>
  <c r="K67" i="1"/>
  <c r="I67" i="1"/>
  <c r="N43" i="1"/>
  <c r="K43" i="1"/>
  <c r="I43" i="1"/>
  <c r="D67" i="1"/>
  <c r="E67" i="1"/>
  <c r="L67" i="1"/>
  <c r="J67" i="1"/>
  <c r="H67" i="1"/>
  <c r="G67" i="1"/>
  <c r="F67" i="1"/>
  <c r="J43" i="1"/>
  <c r="M43" i="1"/>
  <c r="L43" i="1"/>
  <c r="G43" i="1"/>
  <c r="F43" i="1"/>
  <c r="C86" i="1"/>
  <c r="P67" i="1"/>
  <c r="P43" i="1"/>
  <c r="Q247" i="1" l="1"/>
  <c r="C233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C229" i="1"/>
  <c r="C225" i="1"/>
  <c r="C223" i="1"/>
  <c r="C221" i="1"/>
  <c r="C219" i="1"/>
  <c r="C217" i="1"/>
  <c r="C215" i="1"/>
  <c r="C214" i="1"/>
  <c r="C134" i="1"/>
  <c r="C210" i="1"/>
  <c r="C208" i="1"/>
  <c r="C206" i="1"/>
  <c r="C204" i="1"/>
  <c r="P203" i="1"/>
  <c r="N203" i="1"/>
  <c r="M203" i="1"/>
  <c r="L203" i="1"/>
  <c r="K203" i="1"/>
  <c r="J203" i="1"/>
  <c r="I203" i="1"/>
  <c r="H203" i="1"/>
  <c r="G203" i="1"/>
  <c r="F203" i="1"/>
  <c r="E203" i="1"/>
  <c r="D203" i="1"/>
  <c r="C201" i="1"/>
  <c r="C199" i="1"/>
  <c r="C197" i="1"/>
  <c r="C196" i="1"/>
  <c r="C195" i="1"/>
  <c r="C193" i="1"/>
  <c r="C191" i="1"/>
  <c r="C189" i="1"/>
  <c r="C187" i="1"/>
  <c r="C185" i="1"/>
  <c r="P184" i="1"/>
  <c r="N184" i="1"/>
  <c r="M184" i="1"/>
  <c r="L184" i="1"/>
  <c r="K184" i="1"/>
  <c r="J184" i="1"/>
  <c r="I184" i="1"/>
  <c r="H184" i="1"/>
  <c r="G184" i="1"/>
  <c r="F184" i="1"/>
  <c r="E184" i="1"/>
  <c r="D184" i="1"/>
  <c r="C182" i="1"/>
  <c r="C88" i="1"/>
  <c r="C178" i="1"/>
  <c r="C177" i="1"/>
  <c r="C175" i="1"/>
  <c r="C173" i="1"/>
  <c r="C171" i="1"/>
  <c r="C169" i="1"/>
  <c r="C167" i="1"/>
  <c r="C165" i="1"/>
  <c r="C163" i="1"/>
  <c r="C161" i="1"/>
  <c r="P160" i="1"/>
  <c r="N160" i="1"/>
  <c r="M160" i="1"/>
  <c r="L160" i="1"/>
  <c r="K160" i="1"/>
  <c r="J160" i="1"/>
  <c r="I160" i="1"/>
  <c r="H160" i="1"/>
  <c r="G160" i="1"/>
  <c r="F160" i="1"/>
  <c r="E160" i="1"/>
  <c r="D160" i="1"/>
  <c r="C158" i="1"/>
  <c r="C156" i="1"/>
  <c r="C111" i="1"/>
  <c r="C154" i="1"/>
  <c r="C152" i="1"/>
  <c r="C150" i="1"/>
  <c r="C148" i="1"/>
  <c r="C146" i="1"/>
  <c r="C144" i="1"/>
  <c r="C142" i="1"/>
  <c r="C141" i="1"/>
  <c r="P140" i="1"/>
  <c r="O140" i="1"/>
  <c r="N140" i="1"/>
  <c r="M140" i="1"/>
  <c r="L140" i="1"/>
  <c r="J140" i="1"/>
  <c r="I140" i="1"/>
  <c r="H140" i="1"/>
  <c r="G140" i="1"/>
  <c r="F140" i="1"/>
  <c r="E140" i="1"/>
  <c r="D140" i="1"/>
  <c r="C92" i="1"/>
  <c r="C90" i="1"/>
  <c r="C132" i="1"/>
  <c r="C131" i="1"/>
  <c r="C129" i="1"/>
  <c r="C127" i="1"/>
  <c r="C125" i="1"/>
  <c r="C123" i="1"/>
  <c r="C121" i="1"/>
  <c r="C119" i="1"/>
  <c r="C117" i="1"/>
  <c r="C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4" i="1"/>
  <c r="C109" i="1"/>
  <c r="C107" i="1"/>
  <c r="C105" i="1"/>
  <c r="C103" i="1"/>
  <c r="C101" i="1"/>
  <c r="C82" i="1"/>
  <c r="C99" i="1"/>
  <c r="C97" i="1"/>
  <c r="C96" i="1"/>
  <c r="P95" i="1"/>
  <c r="M95" i="1"/>
  <c r="L95" i="1"/>
  <c r="K95" i="1"/>
  <c r="J95" i="1"/>
  <c r="I95" i="1"/>
  <c r="H95" i="1"/>
  <c r="G95" i="1"/>
  <c r="F95" i="1"/>
  <c r="E95" i="1"/>
  <c r="D95" i="1"/>
  <c r="C138" i="1"/>
  <c r="C40" i="1"/>
  <c r="C180" i="1"/>
  <c r="C136" i="1"/>
  <c r="C84" i="1"/>
  <c r="C212" i="1"/>
  <c r="C80" i="1"/>
  <c r="C78" i="1"/>
  <c r="C74" i="1"/>
  <c r="C73" i="1"/>
  <c r="C227" i="1"/>
  <c r="C71" i="1"/>
  <c r="C69" i="1"/>
  <c r="C68" i="1"/>
  <c r="C38" i="1"/>
  <c r="C65" i="1"/>
  <c r="C63" i="1"/>
  <c r="C61" i="1"/>
  <c r="C59" i="1"/>
  <c r="C157" i="1"/>
  <c r="C57" i="1"/>
  <c r="C55" i="1"/>
  <c r="C54" i="1"/>
  <c r="C51" i="1"/>
  <c r="C50" i="1"/>
  <c r="C48" i="1"/>
  <c r="C46" i="1"/>
  <c r="C44" i="1"/>
  <c r="E43" i="1"/>
  <c r="D43" i="1"/>
  <c r="C39" i="1"/>
  <c r="C36" i="1"/>
  <c r="C64" i="1"/>
  <c r="C34" i="1"/>
  <c r="C33" i="1"/>
  <c r="C31" i="1"/>
  <c r="C30" i="1"/>
  <c r="C29" i="1"/>
  <c r="C28" i="1"/>
  <c r="C27" i="1"/>
  <c r="C26" i="1"/>
  <c r="C24" i="1"/>
  <c r="C23" i="1"/>
  <c r="C21" i="1"/>
  <c r="C20" i="1"/>
  <c r="C19" i="1"/>
  <c r="C18" i="1"/>
  <c r="C17" i="1"/>
  <c r="C15" i="1"/>
  <c r="C14" i="1"/>
  <c r="C12" i="1"/>
  <c r="C10" i="1"/>
  <c r="C8" i="1"/>
  <c r="P7" i="1"/>
  <c r="N7" i="1"/>
  <c r="M7" i="1"/>
  <c r="L7" i="1"/>
  <c r="K7" i="1"/>
  <c r="J7" i="1"/>
  <c r="I7" i="1"/>
  <c r="H7" i="1"/>
  <c r="G7" i="1"/>
  <c r="F7" i="1"/>
  <c r="E7" i="1"/>
  <c r="D7" i="1"/>
  <c r="D234" i="1" l="1"/>
  <c r="C67" i="1"/>
  <c r="P244" i="1"/>
  <c r="C115" i="1"/>
  <c r="P246" i="1"/>
  <c r="E234" i="1"/>
  <c r="P241" i="1"/>
  <c r="C140" i="1"/>
  <c r="G234" i="1"/>
  <c r="F234" i="1"/>
  <c r="P240" i="1"/>
  <c r="C203" i="1"/>
  <c r="C95" i="1"/>
  <c r="C43" i="1"/>
  <c r="P243" i="1"/>
  <c r="C231" i="1"/>
  <c r="P245" i="1"/>
  <c r="H234" i="1"/>
  <c r="C7" i="1"/>
  <c r="C160" i="1"/>
  <c r="C184" i="1"/>
  <c r="P242" i="1"/>
  <c r="K234" i="1"/>
  <c r="M234" i="1"/>
  <c r="I234" i="1"/>
  <c r="J234" i="1"/>
  <c r="P234" i="1"/>
  <c r="L234" i="1"/>
  <c r="O95" i="1"/>
  <c r="C234" i="1" l="1"/>
  <c r="P247" i="1"/>
  <c r="N234" i="1"/>
  <c r="O67" i="1"/>
  <c r="O43" i="1" l="1"/>
  <c r="O7" i="1" s="1"/>
  <c r="O234" i="1" s="1"/>
</calcChain>
</file>

<file path=xl/sharedStrings.xml><?xml version="1.0" encoding="utf-8"?>
<sst xmlns="http://schemas.openxmlformats.org/spreadsheetml/2006/main" count="530" uniqueCount="225">
  <si>
    <t>Wydział Nauk o Zdrowiu</t>
  </si>
  <si>
    <t>Kierunek: Fizjoterapia 2024-2025</t>
  </si>
  <si>
    <t>Specjalność: bez specjalności</t>
  </si>
  <si>
    <t>Stopień: jednolite magisterskie    Profil: praktyczny    Forma: stacjonarne</t>
  </si>
  <si>
    <t>Kod</t>
  </si>
  <si>
    <t>Rok ak. wejścia planu: 2024/2025</t>
  </si>
  <si>
    <t>Suma godz.</t>
  </si>
  <si>
    <t>Praca własna studenta</t>
  </si>
  <si>
    <t>Liczba godzin  całkowita</t>
  </si>
  <si>
    <t>Kod kierunku: FIZ2023</t>
  </si>
  <si>
    <t>Data aktualizacji: 2024-05-13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</si>
  <si>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</si>
  <si>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</si>
  <si>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</si>
  <si>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</si>
  <si>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</si>
  <si>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</si>
  <si>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</si>
  <si>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</si>
  <si>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</si>
  <si>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</si>
  <si>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</si>
  <si>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</si>
  <si>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A1</t>
  </si>
  <si>
    <t>Anatomia prawidłowa i rentgenowska</t>
  </si>
  <si>
    <t>ZAO</t>
  </si>
  <si>
    <t>ZAL</t>
  </si>
  <si>
    <t>A2</t>
  </si>
  <si>
    <t>Biologia  medyczna</t>
  </si>
  <si>
    <t>EGZ</t>
  </si>
  <si>
    <t>A3</t>
  </si>
  <si>
    <t>Biochemia</t>
  </si>
  <si>
    <t>A4</t>
  </si>
  <si>
    <t>Genetyka</t>
  </si>
  <si>
    <t>A5</t>
  </si>
  <si>
    <t>Biofizyka</t>
  </si>
  <si>
    <t>A6</t>
  </si>
  <si>
    <t>Pierwsza pomoc przedmedyczna</t>
  </si>
  <si>
    <t>B1</t>
  </si>
  <si>
    <t>Filozofia i bioetyka</t>
  </si>
  <si>
    <t>B2</t>
  </si>
  <si>
    <t>Ekonomia i system ochrony zdrowia</t>
  </si>
  <si>
    <t>B3</t>
  </si>
  <si>
    <t>Historia fizjoterapii</t>
  </si>
  <si>
    <t>B4</t>
  </si>
  <si>
    <t>Pedagogika ogólna i pedagogika specjalna</t>
  </si>
  <si>
    <t>B5</t>
  </si>
  <si>
    <t xml:space="preserve">Podstawy prawa </t>
  </si>
  <si>
    <t>B6</t>
  </si>
  <si>
    <t>Socjologia ogólna i socjologia niepełnosprawności</t>
  </si>
  <si>
    <t>B7</t>
  </si>
  <si>
    <t>Technologie informacyjne</t>
  </si>
  <si>
    <t>B8</t>
  </si>
  <si>
    <t>Wychowanie fizyczne</t>
  </si>
  <si>
    <t>B9</t>
  </si>
  <si>
    <t>Dydaktyka fizjoterapii</t>
  </si>
  <si>
    <t>B10</t>
  </si>
  <si>
    <t>Zarządzanie i marketing</t>
  </si>
  <si>
    <t>B11</t>
  </si>
  <si>
    <t>Zdrowie publiczne</t>
  </si>
  <si>
    <t>C1</t>
  </si>
  <si>
    <t>Fizjoterapia ogólna</t>
  </si>
  <si>
    <t>C2</t>
  </si>
  <si>
    <t>Fizjoprofilaktyka i promocja zdrowia</t>
  </si>
  <si>
    <t>C3</t>
  </si>
  <si>
    <t>Kształcenie ruchowe i metodyka nauczania ruchu</t>
  </si>
  <si>
    <t>A7</t>
  </si>
  <si>
    <t>Kinezjologia</t>
  </si>
  <si>
    <t>H3</t>
  </si>
  <si>
    <t>Przedmiot do wyboru: Prawno-etyczne aspekty w postępowaniu fizjoterapeuty z pacjentem dorosłym/Prawno-etyczne aspekty w postępowaniu fizjoterapeuty z pacjentem nieletnim</t>
  </si>
  <si>
    <t>H2</t>
  </si>
  <si>
    <t>Przedmiot obligatoryjny: Diagnostyka laboratoryjna i obrazowa</t>
  </si>
  <si>
    <t>H7</t>
  </si>
  <si>
    <t>Przedmiot do wyboru: Aktywność fizyczna osób starszych/ Physical activity of elderly people</t>
  </si>
  <si>
    <t>BHP</t>
  </si>
  <si>
    <t>Semestr II</t>
  </si>
  <si>
    <t>Biomechanika</t>
  </si>
  <si>
    <t>Fizjologia ogólna z neurofizjologią</t>
  </si>
  <si>
    <t>Język obcy</t>
  </si>
  <si>
    <t xml:space="preserve">Psychologia </t>
  </si>
  <si>
    <t>Demografia i epidemiologia</t>
  </si>
  <si>
    <t>Kinezyterapia</t>
  </si>
  <si>
    <t>C4</t>
  </si>
  <si>
    <t>Medycyna fizykalna – fizykoterapia</t>
  </si>
  <si>
    <t>F1</t>
  </si>
  <si>
    <t>Praktyka asystencka</t>
  </si>
  <si>
    <t>H1</t>
  </si>
  <si>
    <t>Przedmiot do wyboru: Rekreacyjne formy aktywności ruchowej / Plenerowe formy ruchu</t>
  </si>
  <si>
    <t>Przedmiot do wyboru: Dieta w zdrowiu i chorobie / Dietetyczny coaching</t>
  </si>
  <si>
    <t>Semestr III</t>
  </si>
  <si>
    <t>Anatomia funkcjonalna i palpacyjna</t>
  </si>
  <si>
    <t xml:space="preserve">Fizjologia wysiłku fizycznego </t>
  </si>
  <si>
    <t>Patologia ogólna</t>
  </si>
  <si>
    <t>Masaż</t>
  </si>
  <si>
    <t>Terapia manualna</t>
  </si>
  <si>
    <t>Balneoklimatologia i odnowa biologiczna</t>
  </si>
  <si>
    <t>Przedmiot do wyboru: Podstawy treningu zdrowotnego/ Podstawy pilatesu</t>
  </si>
  <si>
    <t>H5</t>
  </si>
  <si>
    <t>Przedmiot do wyboru: Zabawy motoryczne wspomagające rozwój psychoruchowy dziecka / Metody relaksacyjne i ćwiczenia koncentrujące</t>
  </si>
  <si>
    <t>Metody specjalne fizjoterapii – metody reedukacji posturalnej</t>
  </si>
  <si>
    <t>Metody specjalne fizjoterapii – reedukacji nerwowo-mięśniowej</t>
  </si>
  <si>
    <t>Metody specjalne fizjoterapii – neurorehabilitacja</t>
  </si>
  <si>
    <t>H9</t>
  </si>
  <si>
    <t>Przedmiot obligatoryjny: Podstawy kinesiotapingu</t>
  </si>
  <si>
    <t>Semestr IV</t>
  </si>
  <si>
    <t>D1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</si>
  <si>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</si>
  <si>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</si>
  <si>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</si>
  <si>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</si>
  <si>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D5</t>
  </si>
  <si>
    <t>Kliniczne podstawy fizjoterapii w ortopedii</t>
  </si>
  <si>
    <t>Przedmiot obligatoryjny: Fizjoterapia stawów skroniowo-żuchwowych</t>
  </si>
  <si>
    <t>Przedmiot obligatoryjny: Zakażenia szpitalne</t>
  </si>
  <si>
    <t>F5</t>
  </si>
  <si>
    <t>Wakacyjna praktyka z kinezyterapii</t>
  </si>
  <si>
    <t>Semestr V</t>
  </si>
  <si>
    <t>Fizjoterapia w chorobach wewnętrznych w chirurgii i intensywnej terapii</t>
  </si>
  <si>
    <t>D2</t>
  </si>
  <si>
    <t>Kliniczne podstawy fizjoterapii w ginekologii i położnictwie</t>
  </si>
  <si>
    <t>Kliniczne podstawy fizjoterapii w pediatrii i neurologii dziecięcej</t>
  </si>
  <si>
    <t>D3</t>
  </si>
  <si>
    <t>Fizjoterapia kliniczna w dysfunkcjach układu ruchu w ortopedii</t>
  </si>
  <si>
    <t>D4</t>
  </si>
  <si>
    <t>Fizjoterapia kliniczna w dysfunkcjach układu ruchu w neurologii i neurochirurgii</t>
  </si>
  <si>
    <t>D6</t>
  </si>
  <si>
    <t>Kliniczne podstawy fizjoterapii w traumatologii i medycynie sportowej</t>
  </si>
  <si>
    <t>D14</t>
  </si>
  <si>
    <t>Fizjoterapia w chorobach wewnętrznych w pulmonologii</t>
  </si>
  <si>
    <t>F2</t>
  </si>
  <si>
    <t>Praktyka z fizjoterapii klinicznej, fizykoterapii i masażu</t>
  </si>
  <si>
    <t>Przedmiot do wyboru: Wybrane techniki masażu/ Wybrane techniki masażu z elementami odnowy biologicznej/ Selected massage techniques/ Selected massage techniques with elements of biological regeneration</t>
  </si>
  <si>
    <t>C5</t>
  </si>
  <si>
    <t>Metody specjalne fizjoterapii – terapia neurorozwojowa</t>
  </si>
  <si>
    <t>H4</t>
  </si>
  <si>
    <t>Przedmiot do wyboru: Ćwiczenia sensomotoryczne/Podstawy terapii wisceralnej</t>
  </si>
  <si>
    <t>H8</t>
  </si>
  <si>
    <t xml:space="preserve">Przedmiot do wyboru: Terapia zaburzeń głosu / Podstawy fizjoterapii logopedycznej </t>
  </si>
  <si>
    <t>Semestr VI</t>
  </si>
  <si>
    <t>Diagnostyka funkcjonalna i planowanie fizjoterapii w chorobach wewnętrznych w chirurgii i intensywnej terapii</t>
  </si>
  <si>
    <t>EGZ/ZAL</t>
  </si>
  <si>
    <t>Diagnostyka funkcjonalna i planowanie fizjoterapii w dysfunkcjach układu ruchu w ortopedii</t>
  </si>
  <si>
    <t>Diagnostyka funkcjonalna i planowanie fizjoterapii w dysfunkcjach układu ruchu w neurologii i neurochirurgii</t>
  </si>
  <si>
    <t>ZAO/ZAL</t>
  </si>
  <si>
    <t>Fizjoterapia kliniczna w dysfunkcjach układu ruchu w traumatologii i medycynie sportowej</t>
  </si>
  <si>
    <t>Diagnostyka funkcjonalna i planowanie fizjoterapii w chorobach wewnętrznych w pulmonologii</t>
  </si>
  <si>
    <t>D13</t>
  </si>
  <si>
    <t>Fizjoterapia w chorobach wewnętrznych w pediatrii</t>
  </si>
  <si>
    <t>D15</t>
  </si>
  <si>
    <t>Fizjoterapia w chorobach wewnętrznych w: ginekologii i położnictwie</t>
  </si>
  <si>
    <t>F4</t>
  </si>
  <si>
    <t>Wakacyjna praktyka profilowana - wybieralna</t>
  </si>
  <si>
    <t>Kształcenie ruchowe i metodyka nauczania ruchu: Trening zdrowotny w środowisku wodnym/Pływanie terapeutyczne</t>
  </si>
  <si>
    <t>Kliniczne podstawy fizjoterapii w onkologii i medycynie paliatywnej</t>
  </si>
  <si>
    <t>Semestr VII</t>
  </si>
  <si>
    <t>Adaptowana aktywność fizyczna i sport osób niepełnosprawnych</t>
  </si>
  <si>
    <t>Kliniczne podstawy fizjoterapii w reumatologii</t>
  </si>
  <si>
    <t>Kliniczne podstawy fizjoterapii w geriatrii</t>
  </si>
  <si>
    <t>Kliniczne podstawy fizjoterapii w psychiatrii</t>
  </si>
  <si>
    <t>Diagnostyka funkcjonalna i planowanie fizjoterapii w dysfunkcjach układu ruchu w traumatologii i medycynie sportowej</t>
  </si>
  <si>
    <t>Diagnostyka funkcjonalna i planowanie fizjoterapii w chorobach wewnętrznych w ginekologii i położnictwie</t>
  </si>
  <si>
    <t>D7</t>
  </si>
  <si>
    <t>Fizjoterapia kliniczna w dysfunkcjach układu ruchu w wieku rozwojowym</t>
  </si>
  <si>
    <t>D12</t>
  </si>
  <si>
    <t>Fizjoterapia w chorobach wewnętrznych w onkologii i medycynie paliatywnej</t>
  </si>
  <si>
    <t>H6</t>
  </si>
  <si>
    <t>Przedmiot do wyboru: Elementy Tai Chi w psychoprofilaktyce fizjoterapeutycznej / Elements of Tai Chi in physiotherapeutic psychoprophylaxis</t>
  </si>
  <si>
    <t>Kliniczne podstawy fizjoterapii w kardiologii i kardiochirurgii</t>
  </si>
  <si>
    <t>Semestr VIII</t>
  </si>
  <si>
    <t>D9</t>
  </si>
  <si>
    <t>Fizjoterapia w chorobach wewnętrznych w geriatrii i psychiatrii</t>
  </si>
  <si>
    <t>Fizjoterapia kliniczna w dysfunkcjach układu ruchu w reumatologii</t>
  </si>
  <si>
    <t>Diagnostyka funkcjonalna i planowanie fizjoterapii w wieku rozwojowym</t>
  </si>
  <si>
    <t>E1</t>
  </si>
  <si>
    <t>Metodologia badań naukowych i statystyka</t>
  </si>
  <si>
    <t>Seminarium magisterskie - przygotowanie pracy dyplomowej</t>
  </si>
  <si>
    <t>Diagnostyka i planowanie fizjoterapii w chorobach wewnętrznych w onkologii i medycynie paliatywnej</t>
  </si>
  <si>
    <t>D10</t>
  </si>
  <si>
    <t>Fizjoterapia w chorobach wewnętrznych w kardiologii i kardiochirurgii</t>
  </si>
  <si>
    <t>C12</t>
  </si>
  <si>
    <t>Wyroby medyczne – zaopatrzenie ortopedyczne</t>
  </si>
  <si>
    <t>Semestr IX</t>
  </si>
  <si>
    <t>Farmakologia  w  fizjoterapii</t>
  </si>
  <si>
    <t>Diagnostyka funkcjonalna i planowanie fizjoterapii w dysfunkcjach układu ruchu w reumatologii</t>
  </si>
  <si>
    <t>Diagnostyka funkcjonalna i planowanie fizjoterapii w chorobach wewnętrznych w geriatrii i psychiatrii</t>
  </si>
  <si>
    <t>Metody specjalne fizjoterapii – terapia manualna</t>
  </si>
  <si>
    <t xml:space="preserve">Przedmiot do wyboru: Pierwszy krok na rynku pracy / Samozatrudnienie w fizjoterapii   </t>
  </si>
  <si>
    <t>Przedmiot obligatoryjny: Rehabilitacja pulmonologiczna i klimatoterapia w podziemnych komorach solnych</t>
  </si>
  <si>
    <t>Przedmiot obligatoryjny: Diagnostyka obrazowa uszkodzeń narządu ruchu / Imaging diagnostics of musculoskeletal injuries</t>
  </si>
  <si>
    <t>Przedmiot obligatoryjny: Fizjoterapia w zaburzeniach uro-ginekologicznych / Physiotherapy in uro-gynecological disorders</t>
  </si>
  <si>
    <t>Diagnostyka funkcjonalna i planowanie fizjoterapii w chorobach wewnętrznych w kardiologii i kardiochirurgii</t>
  </si>
  <si>
    <t>Przedmiot do wyboru: Masaż limfatyczny/Masaż sportowy / Lymphatic massage/Sports massage</t>
  </si>
  <si>
    <t>Przedmiot obligatoryjny: Podstawy terapii zajęciowej</t>
  </si>
  <si>
    <t>Przedmiot obligatoryjny: Diagnostyka i terapia kręgosłupa i barku w modelu holistycznym</t>
  </si>
  <si>
    <t>Semestr X</t>
  </si>
  <si>
    <t>Seminarium magisterskie - przygotowanie pracy dyplomowej, przygotowanie do egzaminu dyplomowego</t>
  </si>
  <si>
    <t>F3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</si>
  <si>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</si>
  <si>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</si>
  <si>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</si>
  <si>
    <t>Grupy przedmiotów</t>
  </si>
  <si>
    <t>godz.</t>
  </si>
  <si>
    <t>STANDARD</t>
  </si>
  <si>
    <t>A</t>
  </si>
  <si>
    <t>Biomedyczne podstawy fizjoterapii</t>
  </si>
  <si>
    <t>B</t>
  </si>
  <si>
    <t>Nauki ogólne</t>
  </si>
  <si>
    <t>C</t>
  </si>
  <si>
    <t>Podstawy fizjoterapii</t>
  </si>
  <si>
    <t>D</t>
  </si>
  <si>
    <t>Fizjoterapia kliniczna</t>
  </si>
  <si>
    <t>E</t>
  </si>
  <si>
    <t>Metodologia badań naukowych</t>
  </si>
  <si>
    <t>F</t>
  </si>
  <si>
    <t>Praktyki fizjoterapeutyczne</t>
  </si>
  <si>
    <t>H</t>
  </si>
  <si>
    <t>Autorska oferta uczelni</t>
  </si>
  <si>
    <t>5451+5 BHP =5456</t>
  </si>
  <si>
    <t>standard:</t>
  </si>
  <si>
    <t>GRUPA D</t>
  </si>
  <si>
    <t>W</t>
  </si>
  <si>
    <t>K</t>
  </si>
  <si>
    <t>ĆW</t>
  </si>
  <si>
    <t>Fizjoterapia w ….</t>
  </si>
  <si>
    <t>Diagnostyka i planowanie…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</si>
</sst>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Calibri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DA5D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92CDDC"/>
      </patternFill>
    </fill>
    <fill>
      <patternFill patternType="solid">
        <fgColor theme="0"/>
        <bgColor rgb="FFFF33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FF0000"/>
      </patternFill>
    </fill>
    <fill>
      <patternFill patternType="solid">
        <fgColor theme="4" tint="0.59999389629810485"/>
        <bgColor rgb="FFC6D9F0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0" fillId="3" borderId="11" xfId="0" applyFill="1" applyBorder="1"/>
    <xf numFmtId="0" fontId="0" fillId="4" borderId="11" xfId="0" applyFill="1" applyBorder="1"/>
    <xf numFmtId="0" fontId="0" fillId="5" borderId="11" xfId="0" applyFill="1" applyBorder="1"/>
    <xf numFmtId="0" fontId="0" fillId="6" borderId="11" xfId="0" applyFill="1" applyBorder="1"/>
    <xf numFmtId="0" fontId="0" fillId="7" borderId="11" xfId="0" applyFill="1" applyBorder="1"/>
    <xf numFmtId="0" fontId="0" fillId="8" borderId="11" xfId="0" applyFill="1" applyBorder="1"/>
    <xf numFmtId="0" fontId="0" fillId="9" borderId="11" xfId="0" applyFill="1" applyBorder="1"/>
    <xf numFmtId="0" fontId="0" fillId="0" borderId="18" xfId="0" applyBorder="1"/>
    <xf numFmtId="0" fontId="0" fillId="0" borderId="23" xfId="0" applyBorder="1"/>
    <xf numFmtId="0" fontId="0" fillId="0" borderId="11" xfId="0" applyBorder="1"/>
    <xf numFmtId="0" fontId="0" fillId="9" borderId="35" xfId="0" applyFill="1" applyBorder="1"/>
    <xf numFmtId="0" fontId="0" fillId="9" borderId="36" xfId="0" applyFill="1" applyBorder="1"/>
    <xf numFmtId="0" fontId="2" fillId="0" borderId="11" xfId="0" applyFont="1" applyBorder="1" applyAlignment="1">
      <alignment horizontal="center"/>
    </xf>
    <xf numFmtId="0" fontId="0" fillId="11" borderId="0" xfId="0" applyFill="1"/>
    <xf numFmtId="0" fontId="2" fillId="0" borderId="0" xfId="0" applyFont="1"/>
    <xf numFmtId="0" fontId="5" fillId="10" borderId="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9" fillId="0" borderId="0" xfId="0" applyFont="1"/>
    <xf numFmtId="0" fontId="5" fillId="12" borderId="2" xfId="0" applyFont="1" applyFill="1" applyBorder="1" applyAlignment="1">
      <alignment horizontal="center" wrapText="1"/>
    </xf>
    <xf numFmtId="0" fontId="5" fillId="12" borderId="7" xfId="0" applyFont="1" applyFill="1" applyBorder="1" applyAlignment="1">
      <alignment horizontal="center" wrapText="1"/>
    </xf>
    <xf numFmtId="0" fontId="5" fillId="12" borderId="19" xfId="0" applyFont="1" applyFill="1" applyBorder="1" applyAlignment="1">
      <alignment horizontal="center"/>
    </xf>
    <xf numFmtId="0" fontId="5" fillId="12" borderId="20" xfId="0" applyFont="1" applyFill="1" applyBorder="1" applyAlignment="1">
      <alignment horizontal="center"/>
    </xf>
    <xf numFmtId="0" fontId="5" fillId="12" borderId="21" xfId="0" applyFont="1" applyFill="1" applyBorder="1" applyAlignment="1">
      <alignment horizontal="center"/>
    </xf>
    <xf numFmtId="0" fontId="4" fillId="14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 vertical="center"/>
    </xf>
    <xf numFmtId="0" fontId="4" fillId="13" borderId="29" xfId="0" applyFont="1" applyFill="1" applyBorder="1" applyAlignment="1">
      <alignment horizontal="left" wrapText="1"/>
    </xf>
    <xf numFmtId="0" fontId="4" fillId="15" borderId="29" xfId="0" applyFont="1" applyFill="1" applyBorder="1" applyAlignment="1">
      <alignment horizontal="left" wrapText="1"/>
    </xf>
    <xf numFmtId="0" fontId="4" fillId="15" borderId="34" xfId="0" applyFont="1" applyFill="1" applyBorder="1" applyAlignment="1">
      <alignment horizontal="left" wrapText="1"/>
    </xf>
    <xf numFmtId="0" fontId="4" fillId="16" borderId="29" xfId="0" applyFont="1" applyFill="1" applyBorder="1" applyAlignment="1">
      <alignment horizontal="left" wrapText="1"/>
    </xf>
    <xf numFmtId="0" fontId="4" fillId="16" borderId="11" xfId="0" applyFont="1" applyFill="1" applyBorder="1" applyAlignment="1">
      <alignment horizontal="center"/>
    </xf>
    <xf numFmtId="0" fontId="4" fillId="17" borderId="29" xfId="0" applyFont="1" applyFill="1" applyBorder="1" applyAlignment="1">
      <alignment horizontal="left" wrapText="1"/>
    </xf>
    <xf numFmtId="0" fontId="5" fillId="10" borderId="11" xfId="0" applyFont="1" applyFill="1" applyBorder="1" applyAlignment="1">
      <alignment horizontal="center" vertical="center"/>
    </xf>
    <xf numFmtId="0" fontId="4" fillId="17" borderId="30" xfId="0" applyFont="1" applyFill="1" applyBorder="1" applyAlignment="1">
      <alignment horizontal="left" wrapText="1"/>
    </xf>
    <xf numFmtId="0" fontId="5" fillId="10" borderId="11" xfId="0" applyFont="1" applyFill="1" applyBorder="1" applyAlignment="1">
      <alignment horizontal="center"/>
    </xf>
    <xf numFmtId="0" fontId="4" fillId="18" borderId="29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/>
    </xf>
    <xf numFmtId="0" fontId="4" fillId="2" borderId="11" xfId="0" applyFont="1" applyFill="1" applyBorder="1"/>
    <xf numFmtId="0" fontId="6" fillId="11" borderId="44" xfId="0" applyFont="1" applyFill="1" applyBorder="1" applyAlignment="1">
      <alignment horizontal="center"/>
    </xf>
    <xf numFmtId="0" fontId="3" fillId="11" borderId="31" xfId="0" applyFont="1" applyFill="1" applyBorder="1" applyAlignment="1">
      <alignment horizontal="left" wrapText="1"/>
    </xf>
    <xf numFmtId="0" fontId="3" fillId="11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4" fillId="20" borderId="29" xfId="0" applyFont="1" applyFill="1" applyBorder="1" applyAlignment="1">
      <alignment horizontal="left" wrapText="1"/>
    </xf>
    <xf numFmtId="0" fontId="4" fillId="21" borderId="29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/>
    </xf>
    <xf numFmtId="0" fontId="2" fillId="11" borderId="11" xfId="0" applyFont="1" applyFill="1" applyBorder="1"/>
    <xf numFmtId="0" fontId="4" fillId="21" borderId="27" xfId="0" applyFont="1" applyFill="1" applyBorder="1" applyAlignment="1">
      <alignment horizontal="left" wrapText="1"/>
    </xf>
    <xf numFmtId="0" fontId="5" fillId="10" borderId="16" xfId="0" applyFont="1" applyFill="1" applyBorder="1" applyAlignment="1">
      <alignment horizontal="center" vertical="center"/>
    </xf>
    <xf numFmtId="0" fontId="4" fillId="21" borderId="29" xfId="0" applyFont="1" applyFill="1" applyBorder="1" applyAlignment="1">
      <alignment wrapText="1"/>
    </xf>
    <xf numFmtId="0" fontId="5" fillId="10" borderId="17" xfId="0" applyFont="1" applyFill="1" applyBorder="1" applyAlignment="1">
      <alignment horizontal="center" vertical="center"/>
    </xf>
    <xf numFmtId="0" fontId="4" fillId="20" borderId="32" xfId="0" applyFont="1" applyFill="1" applyBorder="1" applyAlignment="1">
      <alignment wrapText="1"/>
    </xf>
    <xf numFmtId="0" fontId="5" fillId="12" borderId="48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16" borderId="35" xfId="0" applyFont="1" applyFill="1" applyBorder="1" applyAlignment="1">
      <alignment horizontal="center"/>
    </xf>
    <xf numFmtId="0" fontId="5" fillId="10" borderId="35" xfId="0" applyFont="1" applyFill="1" applyBorder="1" applyAlignment="1">
      <alignment horizontal="center"/>
    </xf>
    <xf numFmtId="0" fontId="4" fillId="2" borderId="35" xfId="0" applyFont="1" applyFill="1" applyBorder="1"/>
    <xf numFmtId="0" fontId="4" fillId="2" borderId="35" xfId="0" applyFont="1" applyFill="1" applyBorder="1" applyAlignment="1">
      <alignment horizontal="center" vertical="center"/>
    </xf>
    <xf numFmtId="0" fontId="4" fillId="2" borderId="38" xfId="0" applyFont="1" applyFill="1" applyBorder="1"/>
    <xf numFmtId="0" fontId="4" fillId="2" borderId="4" xfId="0" applyFont="1" applyFill="1" applyBorder="1" applyAlignment="1">
      <alignment horizontal="center"/>
    </xf>
    <xf numFmtId="0" fontId="2" fillId="11" borderId="35" xfId="0" applyFont="1" applyFill="1" applyBorder="1"/>
    <xf numFmtId="0" fontId="0" fillId="11" borderId="11" xfId="0" applyFill="1" applyBorder="1"/>
    <xf numFmtId="0" fontId="6" fillId="22" borderId="3" xfId="0" applyFont="1" applyFill="1" applyBorder="1" applyAlignment="1">
      <alignment horizontal="center"/>
    </xf>
    <xf numFmtId="0" fontId="6" fillId="22" borderId="4" xfId="0" applyFont="1" applyFill="1" applyBorder="1" applyAlignment="1">
      <alignment horizontal="center"/>
    </xf>
    <xf numFmtId="0" fontId="5" fillId="22" borderId="11" xfId="0" applyFont="1" applyFill="1" applyBorder="1" applyAlignment="1">
      <alignment horizontal="center"/>
    </xf>
    <xf numFmtId="0" fontId="5" fillId="22" borderId="35" xfId="0" applyFont="1" applyFill="1" applyBorder="1" applyAlignment="1">
      <alignment horizontal="center"/>
    </xf>
    <xf numFmtId="0" fontId="5" fillId="22" borderId="9" xfId="0" applyFont="1" applyFill="1" applyBorder="1" applyAlignment="1">
      <alignment horizontal="center"/>
    </xf>
    <xf numFmtId="0" fontId="5" fillId="22" borderId="38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left" wrapText="1"/>
    </xf>
    <xf numFmtId="0" fontId="4" fillId="13" borderId="27" xfId="0" applyFont="1" applyFill="1" applyBorder="1" applyAlignment="1">
      <alignment horizontal="left" wrapText="1"/>
    </xf>
    <xf numFmtId="0" fontId="4" fillId="15" borderId="28" xfId="0" applyFont="1" applyFill="1" applyBorder="1" applyAlignment="1">
      <alignment horizontal="left" wrapText="1"/>
    </xf>
    <xf numFmtId="0" fontId="4" fillId="15" borderId="27" xfId="0" applyFont="1" applyFill="1" applyBorder="1" applyAlignment="1">
      <alignment horizontal="left" wrapText="1"/>
    </xf>
    <xf numFmtId="0" fontId="4" fillId="16" borderId="25" xfId="0" applyFont="1" applyFill="1" applyBorder="1" applyAlignment="1">
      <alignment horizontal="left" wrapText="1"/>
    </xf>
    <xf numFmtId="0" fontId="4" fillId="16" borderId="27" xfId="0" applyFont="1" applyFill="1" applyBorder="1" applyAlignment="1">
      <alignment horizontal="left" wrapText="1"/>
    </xf>
    <xf numFmtId="0" fontId="5" fillId="22" borderId="13" xfId="0" applyFont="1" applyFill="1" applyBorder="1" applyAlignment="1">
      <alignment horizontal="center"/>
    </xf>
    <xf numFmtId="0" fontId="5" fillId="22" borderId="30" xfId="0" applyFont="1" applyFill="1" applyBorder="1" applyAlignment="1">
      <alignment horizontal="center"/>
    </xf>
    <xf numFmtId="0" fontId="6" fillId="22" borderId="10" xfId="0" applyFont="1" applyFill="1" applyBorder="1" applyAlignment="1">
      <alignment horizontal="center"/>
    </xf>
    <xf numFmtId="0" fontId="6" fillId="22" borderId="33" xfId="0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4" fillId="13" borderId="25" xfId="0" applyFont="1" applyFill="1" applyBorder="1" applyAlignment="1">
      <alignment horizontal="left" wrapText="1"/>
    </xf>
    <xf numFmtId="0" fontId="4" fillId="13" borderId="26" xfId="0" applyFont="1" applyFill="1" applyBorder="1" applyAlignment="1">
      <alignment horizontal="left" wrapText="1"/>
    </xf>
    <xf numFmtId="0" fontId="7" fillId="11" borderId="3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5" fillId="12" borderId="39" xfId="0" applyFont="1" applyFill="1" applyBorder="1" applyAlignment="1">
      <alignment horizontal="center" wrapText="1"/>
    </xf>
    <xf numFmtId="0" fontId="5" fillId="12" borderId="40" xfId="0" applyFont="1" applyFill="1" applyBorder="1" applyAlignment="1">
      <alignment horizontal="center" wrapText="1"/>
    </xf>
    <xf numFmtId="0" fontId="5" fillId="12" borderId="3" xfId="0" applyFont="1" applyFill="1" applyBorder="1" applyAlignment="1">
      <alignment horizontal="center" wrapText="1"/>
    </xf>
    <xf numFmtId="0" fontId="5" fillId="12" borderId="9" xfId="0" applyFont="1" applyFill="1" applyBorder="1" applyAlignment="1">
      <alignment horizontal="center" wrapText="1"/>
    </xf>
    <xf numFmtId="0" fontId="5" fillId="12" borderId="4" xfId="0" applyFont="1" applyFill="1" applyBorder="1" applyAlignment="1">
      <alignment horizontal="center" wrapText="1"/>
    </xf>
    <xf numFmtId="0" fontId="5" fillId="12" borderId="38" xfId="0" applyFont="1" applyFill="1" applyBorder="1" applyAlignment="1">
      <alignment horizontal="center" wrapText="1"/>
    </xf>
    <xf numFmtId="0" fontId="5" fillId="12" borderId="2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4" fillId="16" borderId="28" xfId="0" applyFont="1" applyFill="1" applyBorder="1" applyAlignment="1">
      <alignment horizontal="left" wrapText="1"/>
    </xf>
    <xf numFmtId="0" fontId="4" fillId="17" borderId="28" xfId="0" applyFont="1" applyFill="1" applyBorder="1" applyAlignment="1">
      <alignment horizontal="left" wrapText="1"/>
    </xf>
    <xf numFmtId="0" fontId="4" fillId="17" borderId="27" xfId="0" applyFont="1" applyFill="1" applyBorder="1" applyAlignment="1">
      <alignment horizontal="left" wrapText="1"/>
    </xf>
    <xf numFmtId="0" fontId="5" fillId="10" borderId="14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4" fillId="17" borderId="28" xfId="0" applyFont="1" applyFill="1" applyBorder="1" applyAlignment="1">
      <alignment horizontal="center" wrapText="1"/>
    </xf>
    <xf numFmtId="0" fontId="4" fillId="17" borderId="27" xfId="0" applyFont="1" applyFill="1" applyBorder="1" applyAlignment="1">
      <alignment horizontal="center" wrapText="1"/>
    </xf>
    <xf numFmtId="0" fontId="4" fillId="16" borderId="3" xfId="0" applyFont="1" applyFill="1" applyBorder="1" applyAlignment="1">
      <alignment horizontal="center" vertical="center"/>
    </xf>
    <xf numFmtId="0" fontId="4" fillId="16" borderId="9" xfId="0" applyFont="1" applyFill="1" applyBorder="1" applyAlignment="1">
      <alignment horizontal="center" vertical="center"/>
    </xf>
    <xf numFmtId="0" fontId="4" fillId="19" borderId="28" xfId="0" applyFont="1" applyFill="1" applyBorder="1" applyAlignment="1">
      <alignment horizontal="left" wrapText="1"/>
    </xf>
    <xf numFmtId="0" fontId="4" fillId="19" borderId="27" xfId="0" applyFont="1" applyFill="1" applyBorder="1" applyAlignment="1">
      <alignment horizontal="left" wrapText="1"/>
    </xf>
    <xf numFmtId="0" fontId="3" fillId="17" borderId="28" xfId="0" applyFont="1" applyFill="1" applyBorder="1" applyAlignment="1">
      <alignment horizontal="left" wrapText="1"/>
    </xf>
    <xf numFmtId="0" fontId="4" fillId="19" borderId="28" xfId="0" applyFont="1" applyFill="1" applyBorder="1" applyAlignment="1">
      <alignment horizontal="left" vertical="center" wrapText="1"/>
    </xf>
    <xf numFmtId="0" fontId="4" fillId="19" borderId="27" xfId="0" applyFont="1" applyFill="1" applyBorder="1" applyAlignment="1">
      <alignment horizontal="left" vertical="center" wrapText="1"/>
    </xf>
    <xf numFmtId="0" fontId="4" fillId="21" borderId="28" xfId="0" applyFont="1" applyFill="1" applyBorder="1" applyAlignment="1">
      <alignment horizontal="left" wrapText="1"/>
    </xf>
    <xf numFmtId="0" fontId="4" fillId="21" borderId="27" xfId="0" applyFont="1" applyFill="1" applyBorder="1" applyAlignment="1">
      <alignment horizontal="left" wrapText="1"/>
    </xf>
    <xf numFmtId="0" fontId="4" fillId="19" borderId="26" xfId="0" applyFont="1" applyFill="1" applyBorder="1" applyAlignment="1">
      <alignment horizontal="left" wrapText="1"/>
    </xf>
    <xf numFmtId="0" fontId="5" fillId="10" borderId="45" xfId="0" applyFont="1" applyFill="1" applyBorder="1" applyAlignment="1">
      <alignment horizontal="center" vertical="center"/>
    </xf>
    <xf numFmtId="0" fontId="4" fillId="16" borderId="46" xfId="0" applyFont="1" applyFill="1" applyBorder="1" applyAlignment="1">
      <alignment horizontal="left" wrapText="1"/>
    </xf>
    <xf numFmtId="0" fontId="4" fillId="17" borderId="11" xfId="0" applyFont="1" applyFill="1" applyBorder="1" applyAlignment="1">
      <alignment horizontal="center" wrapText="1"/>
    </xf>
    <xf numFmtId="0" fontId="5" fillId="10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17" borderId="27" xfId="0" applyFont="1" applyFill="1" applyBorder="1" applyAlignment="1">
      <alignment horizontal="left" wrapText="1"/>
    </xf>
    <xf numFmtId="0" fontId="3" fillId="19" borderId="28" xfId="0" applyFont="1" applyFill="1" applyBorder="1" applyAlignment="1">
      <alignment horizontal="left" wrapText="1"/>
    </xf>
    <xf numFmtId="0" fontId="3" fillId="19" borderId="27" xfId="0" applyFont="1" applyFill="1" applyBorder="1" applyAlignment="1">
      <alignment horizontal="left" wrapText="1"/>
    </xf>
    <xf numFmtId="0" fontId="4" fillId="16" borderId="26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17" borderId="25" xfId="0" applyFont="1" applyFill="1" applyBorder="1" applyAlignment="1">
      <alignment horizontal="left" wrapText="1"/>
    </xf>
    <xf numFmtId="0" fontId="4" fillId="17" borderId="26" xfId="0" applyFont="1" applyFill="1" applyBorder="1" applyAlignment="1">
      <alignment horizontal="left" wrapText="1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22" borderId="8" xfId="0" applyFont="1" applyFill="1" applyBorder="1" applyAlignment="1">
      <alignment horizontal="center"/>
    </xf>
    <xf numFmtId="0" fontId="5" fillId="22" borderId="31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5" fillId="10" borderId="33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35" xfId="0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0" fillId="3" borderId="37" xfId="0" applyFill="1" applyBorder="1" applyAlignment="1">
      <alignment horizontal="left"/>
    </xf>
    <xf numFmtId="0" fontId="0" fillId="4" borderId="35" xfId="0" applyFill="1" applyBorder="1" applyAlignment="1">
      <alignment horizontal="left"/>
    </xf>
    <xf numFmtId="0" fontId="0" fillId="4" borderId="36" xfId="0" applyFill="1" applyBorder="1" applyAlignment="1">
      <alignment horizontal="left"/>
    </xf>
    <xf numFmtId="0" fontId="0" fillId="4" borderId="37" xfId="0" applyFill="1" applyBorder="1" applyAlignment="1">
      <alignment horizontal="left"/>
    </xf>
    <xf numFmtId="0" fontId="0" fillId="5" borderId="35" xfId="0" applyFill="1" applyBorder="1" applyAlignment="1">
      <alignment horizontal="left"/>
    </xf>
    <xf numFmtId="0" fontId="0" fillId="5" borderId="36" xfId="0" applyFill="1" applyBorder="1" applyAlignment="1">
      <alignment horizontal="left"/>
    </xf>
    <xf numFmtId="0" fontId="0" fillId="5" borderId="37" xfId="0" applyFill="1" applyBorder="1" applyAlignment="1">
      <alignment horizontal="left"/>
    </xf>
    <xf numFmtId="0" fontId="0" fillId="9" borderId="35" xfId="0" applyFill="1" applyBorder="1" applyAlignment="1">
      <alignment horizontal="left"/>
    </xf>
    <xf numFmtId="0" fontId="0" fillId="9" borderId="36" xfId="0" applyFill="1" applyBorder="1" applyAlignment="1">
      <alignment horizontal="left"/>
    </xf>
    <xf numFmtId="0" fontId="0" fillId="9" borderId="37" xfId="0" applyFill="1" applyBorder="1" applyAlignment="1">
      <alignment horizontal="left"/>
    </xf>
    <xf numFmtId="0" fontId="0" fillId="7" borderId="35" xfId="0" applyFill="1" applyBorder="1" applyAlignment="1">
      <alignment horizontal="left"/>
    </xf>
    <xf numFmtId="0" fontId="0" fillId="7" borderId="36" xfId="0" applyFill="1" applyBorder="1" applyAlignment="1">
      <alignment horizontal="left"/>
    </xf>
    <xf numFmtId="0" fontId="0" fillId="7" borderId="37" xfId="0" applyFill="1" applyBorder="1" applyAlignment="1">
      <alignment horizontal="left"/>
    </xf>
    <xf numFmtId="0" fontId="0" fillId="6" borderId="35" xfId="0" applyFill="1" applyBorder="1" applyAlignment="1">
      <alignment horizontal="left"/>
    </xf>
    <xf numFmtId="0" fontId="0" fillId="6" borderId="36" xfId="0" applyFill="1" applyBorder="1" applyAlignment="1">
      <alignment horizontal="left"/>
    </xf>
    <xf numFmtId="0" fontId="0" fillId="6" borderId="37" xfId="0" applyFill="1" applyBorder="1" applyAlignment="1">
      <alignment horizontal="left"/>
    </xf>
    <xf numFmtId="0" fontId="0" fillId="8" borderId="35" xfId="0" applyFill="1" applyBorder="1" applyAlignment="1">
      <alignment horizontal="left"/>
    </xf>
    <xf numFmtId="0" fontId="0" fillId="8" borderId="36" xfId="0" applyFill="1" applyBorder="1" applyAlignment="1">
      <alignment horizontal="left"/>
    </xf>
    <xf numFmtId="0" fontId="0" fillId="8" borderId="37" xfId="0" applyFill="1" applyBorder="1" applyAlignment="1">
      <alignment horizontal="left"/>
    </xf>
    <xf numFmtId="0" fontId="5" fillId="0" borderId="0" xfId="0" applyFont="1" applyAlignment="1"/>
    <xf numFmtId="0" fontId="8" fillId="0" borderId="41" xfId="0" applyFont="1" applyBorder="1" applyAlignment="1"/>
    <xf numFmtId="0" fontId="8" fillId="0" borderId="36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BC2E6"/>
      <color rgb="FFBDA5D3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4"/>
  <sheetViews>
    <sheetView tabSelected="1" topLeftCell="A223" zoomScale="110" zoomScaleNormal="110" workbookViewId="0">
      <selection activeCell="A231" sqref="A231:P231"/>
    </sheetView>
  </sheetViews>
  <sheetFormatPr defaultColWidth="8.85546875" defaultRowHeight="15"/>
  <cols>
    <col min="1" max="1" width="4.85546875" customWidth="1"/>
    <col min="2" max="2" width="36.85546875" customWidth="1"/>
    <col min="3" max="5" width="7.85546875" customWidth="1"/>
    <col min="6" max="6" width="5.7109375" customWidth="1"/>
    <col min="7" max="7" width="4.42578125" customWidth="1"/>
    <col min="8" max="8" width="4.85546875" customWidth="1"/>
    <col min="9" max="10" width="5.28515625" customWidth="1"/>
    <col min="11" max="11" width="4.28515625" customWidth="1"/>
    <col min="12" max="12" width="5.28515625" customWidth="1"/>
    <col min="13" max="14" width="6" customWidth="1"/>
    <col min="15" max="15" width="9.42578125" customWidth="1"/>
    <col min="16" max="16" width="8.28515625" customWidth="1"/>
    <col min="17" max="17" width="20.7109375" customWidth="1"/>
  </cols>
  <sheetData>
    <row r="1" spans="1:18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9"/>
    </row>
    <row r="2" spans="1:18" ht="14.45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9"/>
    </row>
    <row r="3" spans="1:18">
      <c r="A3" s="179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9"/>
    </row>
    <row r="4" spans="1:18" ht="11.1" customHeight="1" thickBot="1">
      <c r="A4" s="179" t="s">
        <v>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9"/>
    </row>
    <row r="5" spans="1:18" ht="30" customHeight="1">
      <c r="A5" s="99" t="s">
        <v>4</v>
      </c>
      <c r="B5" s="25" t="s">
        <v>5</v>
      </c>
      <c r="C5" s="101" t="s">
        <v>6</v>
      </c>
      <c r="D5" s="103" t="s">
        <v>7</v>
      </c>
      <c r="E5" s="105" t="s">
        <v>8</v>
      </c>
      <c r="F5" s="107" t="s">
        <v>9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54"/>
      <c r="R5" s="70"/>
    </row>
    <row r="6" spans="1:18" ht="15.75" thickBot="1">
      <c r="A6" s="100"/>
      <c r="B6" s="26" t="s">
        <v>10</v>
      </c>
      <c r="C6" s="102"/>
      <c r="D6" s="104"/>
      <c r="E6" s="106"/>
      <c r="F6" s="27" t="s">
        <v>11</v>
      </c>
      <c r="G6" s="28" t="s">
        <v>12</v>
      </c>
      <c r="H6" s="28" t="s">
        <v>13</v>
      </c>
      <c r="I6" s="28" t="s">
        <v>14</v>
      </c>
      <c r="J6" s="28" t="s">
        <v>15</v>
      </c>
      <c r="K6" s="28" t="s">
        <v>16</v>
      </c>
      <c r="L6" s="28" t="s">
        <v>17</v>
      </c>
      <c r="M6" s="28" t="s">
        <v>18</v>
      </c>
      <c r="N6" s="28" t="s">
        <v>19</v>
      </c>
      <c r="O6" s="29" t="s">
        <v>20</v>
      </c>
      <c r="P6" s="60" t="s">
        <v>21</v>
      </c>
      <c r="Q6" s="54"/>
      <c r="R6" s="70"/>
    </row>
    <row r="7" spans="1:18" ht="14.45">
      <c r="A7" s="91" t="s">
        <v>22</v>
      </c>
      <c r="B7" s="92"/>
      <c r="C7" s="71">
        <f t="shared" ref="C7:N7" si="0">SUM(C8:C42)</f>
        <v>534</v>
      </c>
      <c r="D7" s="71">
        <f t="shared" si="0"/>
        <v>259</v>
      </c>
      <c r="E7" s="71">
        <f t="shared" si="0"/>
        <v>788</v>
      </c>
      <c r="F7" s="71">
        <f t="shared" si="0"/>
        <v>317</v>
      </c>
      <c r="G7" s="71">
        <f t="shared" si="0"/>
        <v>153</v>
      </c>
      <c r="H7" s="71">
        <f t="shared" si="0"/>
        <v>0</v>
      </c>
      <c r="I7" s="71">
        <f t="shared" si="0"/>
        <v>0</v>
      </c>
      <c r="J7" s="71">
        <f t="shared" si="0"/>
        <v>25</v>
      </c>
      <c r="K7" s="71">
        <f t="shared" si="0"/>
        <v>0</v>
      </c>
      <c r="L7" s="71">
        <f t="shared" si="0"/>
        <v>39</v>
      </c>
      <c r="M7" s="71">
        <f t="shared" si="0"/>
        <v>0</v>
      </c>
      <c r="N7" s="71">
        <f t="shared" si="0"/>
        <v>0</v>
      </c>
      <c r="O7" s="71">
        <f>SUM(O8:O66)</f>
        <v>0</v>
      </c>
      <c r="P7" s="72">
        <f>SUM(P8:P42)</f>
        <v>30</v>
      </c>
      <c r="Q7" s="54"/>
      <c r="R7" s="70"/>
    </row>
    <row r="8" spans="1:18" s="12" customFormat="1">
      <c r="A8" s="93" t="s">
        <v>23</v>
      </c>
      <c r="B8" s="95" t="s">
        <v>24</v>
      </c>
      <c r="C8" s="79">
        <f>SUM(F8:N9)</f>
        <v>60</v>
      </c>
      <c r="D8" s="79">
        <v>40</v>
      </c>
      <c r="E8" s="97">
        <v>100</v>
      </c>
      <c r="F8" s="23">
        <v>20</v>
      </c>
      <c r="G8" s="23"/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 t="s">
        <v>25</v>
      </c>
      <c r="P8" s="61">
        <v>4</v>
      </c>
      <c r="Q8" s="54"/>
      <c r="R8" s="70"/>
    </row>
    <row r="9" spans="1:18">
      <c r="A9" s="94"/>
      <c r="B9" s="96"/>
      <c r="C9" s="80"/>
      <c r="D9" s="80"/>
      <c r="E9" s="98"/>
      <c r="F9" s="23"/>
      <c r="G9" s="23">
        <v>40</v>
      </c>
      <c r="H9" s="23"/>
      <c r="I9" s="23"/>
      <c r="J9" s="23"/>
      <c r="K9" s="23"/>
      <c r="L9" s="23"/>
      <c r="M9" s="23"/>
      <c r="N9" s="23"/>
      <c r="O9" s="23" t="s">
        <v>26</v>
      </c>
      <c r="P9" s="61"/>
      <c r="Q9" s="54"/>
      <c r="R9" s="70"/>
    </row>
    <row r="10" spans="1:18">
      <c r="A10" s="93" t="s">
        <v>27</v>
      </c>
      <c r="B10" s="95" t="s">
        <v>28</v>
      </c>
      <c r="C10" s="79">
        <f>SUM(F10:N11)</f>
        <v>17</v>
      </c>
      <c r="D10" s="79">
        <v>8</v>
      </c>
      <c r="E10" s="79">
        <v>25</v>
      </c>
      <c r="F10" s="23">
        <v>10</v>
      </c>
      <c r="G10" s="23"/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30" t="s">
        <v>29</v>
      </c>
      <c r="P10" s="61">
        <v>1</v>
      </c>
      <c r="Q10" s="54"/>
      <c r="R10" s="70"/>
    </row>
    <row r="11" spans="1:18">
      <c r="A11" s="94"/>
      <c r="B11" s="96"/>
      <c r="C11" s="80"/>
      <c r="D11" s="80"/>
      <c r="E11" s="80"/>
      <c r="F11" s="23"/>
      <c r="G11" s="23">
        <v>7</v>
      </c>
      <c r="H11" s="23"/>
      <c r="I11" s="23"/>
      <c r="J11" s="23"/>
      <c r="K11" s="23"/>
      <c r="L11" s="23"/>
      <c r="M11" s="23"/>
      <c r="N11" s="23"/>
      <c r="O11" s="23" t="s">
        <v>25</v>
      </c>
      <c r="P11" s="61"/>
      <c r="Q11" s="54"/>
      <c r="R11" s="70"/>
    </row>
    <row r="12" spans="1:18">
      <c r="A12" s="93" t="s">
        <v>30</v>
      </c>
      <c r="B12" s="95" t="s">
        <v>31</v>
      </c>
      <c r="C12" s="79">
        <f>SUM(F12:M13)</f>
        <v>20</v>
      </c>
      <c r="D12" s="79">
        <v>5</v>
      </c>
      <c r="E12" s="79">
        <v>25</v>
      </c>
      <c r="F12" s="31">
        <v>10</v>
      </c>
      <c r="G12" s="31">
        <v>0</v>
      </c>
      <c r="H12" s="31">
        <v>0</v>
      </c>
      <c r="I12" s="31">
        <v>0</v>
      </c>
      <c r="J12" s="31"/>
      <c r="K12" s="31">
        <v>0</v>
      </c>
      <c r="L12" s="31">
        <v>0</v>
      </c>
      <c r="M12" s="31">
        <v>0</v>
      </c>
      <c r="N12" s="31">
        <v>0</v>
      </c>
      <c r="O12" s="23" t="s">
        <v>29</v>
      </c>
      <c r="P12" s="62">
        <v>1</v>
      </c>
      <c r="Q12" s="54"/>
      <c r="R12" s="70"/>
    </row>
    <row r="13" spans="1:18" ht="15.75" thickBot="1">
      <c r="A13" s="82"/>
      <c r="B13" s="84"/>
      <c r="C13" s="80"/>
      <c r="D13" s="80"/>
      <c r="E13" s="80"/>
      <c r="F13" s="23"/>
      <c r="G13" s="23"/>
      <c r="H13" s="23"/>
      <c r="I13" s="23"/>
      <c r="J13" s="23">
        <v>10</v>
      </c>
      <c r="K13" s="23"/>
      <c r="L13" s="23"/>
      <c r="M13" s="23"/>
      <c r="N13" s="23"/>
      <c r="O13" s="23" t="s">
        <v>26</v>
      </c>
      <c r="P13" s="61"/>
      <c r="Q13" s="54"/>
      <c r="R13" s="70"/>
    </row>
    <row r="14" spans="1:18" thickBot="1">
      <c r="A14" s="32" t="s">
        <v>32</v>
      </c>
      <c r="B14" s="33" t="s">
        <v>33</v>
      </c>
      <c r="C14" s="22">
        <f>SUM(F14:N14)</f>
        <v>15</v>
      </c>
      <c r="D14" s="22">
        <v>10</v>
      </c>
      <c r="E14" s="22">
        <v>25</v>
      </c>
      <c r="F14" s="23">
        <v>15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 t="s">
        <v>25</v>
      </c>
      <c r="P14" s="61">
        <v>1</v>
      </c>
      <c r="Q14" s="54"/>
      <c r="R14" s="70"/>
    </row>
    <row r="15" spans="1:18">
      <c r="A15" s="81" t="s">
        <v>34</v>
      </c>
      <c r="B15" s="83" t="s">
        <v>35</v>
      </c>
      <c r="C15" s="79">
        <f>SUM(F15:N16)</f>
        <v>17</v>
      </c>
      <c r="D15" s="79">
        <v>8</v>
      </c>
      <c r="E15" s="79">
        <v>25</v>
      </c>
      <c r="F15" s="23">
        <v>10</v>
      </c>
      <c r="G15" s="23"/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 t="s">
        <v>25</v>
      </c>
      <c r="P15" s="61">
        <v>1</v>
      </c>
      <c r="Q15" s="54"/>
      <c r="R15" s="70"/>
    </row>
    <row r="16" spans="1:18" ht="15.75" thickBot="1">
      <c r="A16" s="82"/>
      <c r="B16" s="84"/>
      <c r="C16" s="80"/>
      <c r="D16" s="80"/>
      <c r="E16" s="80"/>
      <c r="F16" s="23"/>
      <c r="G16" s="23">
        <v>7</v>
      </c>
      <c r="H16" s="23"/>
      <c r="I16" s="23"/>
      <c r="J16" s="23"/>
      <c r="K16" s="23"/>
      <c r="L16" s="23"/>
      <c r="M16" s="23"/>
      <c r="N16" s="23"/>
      <c r="O16" s="23" t="s">
        <v>26</v>
      </c>
      <c r="P16" s="61"/>
      <c r="Q16" s="54"/>
      <c r="R16" s="70"/>
    </row>
    <row r="17" spans="1:18" thickBot="1">
      <c r="A17" s="32" t="s">
        <v>36</v>
      </c>
      <c r="B17" s="33" t="s">
        <v>37</v>
      </c>
      <c r="C17" s="22">
        <f t="shared" ref="C17:C20" si="1">SUM(F17:N17)</f>
        <v>17</v>
      </c>
      <c r="D17" s="22">
        <v>8</v>
      </c>
      <c r="E17" s="22">
        <v>25</v>
      </c>
      <c r="F17" s="23">
        <v>0</v>
      </c>
      <c r="G17" s="23">
        <v>17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 t="s">
        <v>25</v>
      </c>
      <c r="P17" s="61">
        <v>1</v>
      </c>
      <c r="Q17" s="54"/>
      <c r="R17" s="70"/>
    </row>
    <row r="18" spans="1:18" thickBot="1">
      <c r="A18" s="32" t="s">
        <v>38</v>
      </c>
      <c r="B18" s="34" t="s">
        <v>39</v>
      </c>
      <c r="C18" s="22">
        <f t="shared" si="1"/>
        <v>30</v>
      </c>
      <c r="D18" s="22">
        <v>20</v>
      </c>
      <c r="E18" s="22">
        <v>50</v>
      </c>
      <c r="F18" s="23">
        <v>30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 t="s">
        <v>25</v>
      </c>
      <c r="P18" s="61">
        <v>2</v>
      </c>
      <c r="Q18" s="54"/>
      <c r="R18" s="70"/>
    </row>
    <row r="19" spans="1:18" thickBot="1">
      <c r="A19" s="32" t="s">
        <v>40</v>
      </c>
      <c r="B19" s="34" t="s">
        <v>41</v>
      </c>
      <c r="C19" s="22">
        <f t="shared" si="1"/>
        <v>16</v>
      </c>
      <c r="D19" s="22">
        <v>9</v>
      </c>
      <c r="E19" s="22">
        <v>25</v>
      </c>
      <c r="F19" s="23">
        <v>16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 t="s">
        <v>25</v>
      </c>
      <c r="P19" s="61">
        <v>1</v>
      </c>
      <c r="Q19" s="54"/>
      <c r="R19" s="70"/>
    </row>
    <row r="20" spans="1:18" thickBot="1">
      <c r="A20" s="32" t="s">
        <v>42</v>
      </c>
      <c r="B20" s="34" t="s">
        <v>43</v>
      </c>
      <c r="C20" s="22">
        <f t="shared" si="1"/>
        <v>15</v>
      </c>
      <c r="D20" s="22">
        <v>10</v>
      </c>
      <c r="E20" s="22">
        <v>25</v>
      </c>
      <c r="F20" s="23">
        <v>15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30" t="s">
        <v>29</v>
      </c>
      <c r="P20" s="61">
        <v>1</v>
      </c>
      <c r="Q20" s="54"/>
      <c r="R20" s="70"/>
    </row>
    <row r="21" spans="1:18">
      <c r="A21" s="81" t="s">
        <v>44</v>
      </c>
      <c r="B21" s="85" t="s">
        <v>45</v>
      </c>
      <c r="C21" s="79">
        <f>SUM(F21:N22)</f>
        <v>20</v>
      </c>
      <c r="D21" s="79">
        <v>5</v>
      </c>
      <c r="E21" s="79">
        <v>25</v>
      </c>
      <c r="F21" s="23">
        <v>10</v>
      </c>
      <c r="G21" s="23"/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 t="s">
        <v>25</v>
      </c>
      <c r="P21" s="61">
        <v>1</v>
      </c>
      <c r="Q21" s="54"/>
      <c r="R21" s="70"/>
    </row>
    <row r="22" spans="1:18" ht="15.75" thickBot="1">
      <c r="A22" s="82"/>
      <c r="B22" s="86"/>
      <c r="C22" s="80"/>
      <c r="D22" s="80"/>
      <c r="E22" s="80"/>
      <c r="F22" s="23"/>
      <c r="G22" s="23">
        <v>10</v>
      </c>
      <c r="H22" s="23"/>
      <c r="I22" s="23"/>
      <c r="J22" s="23"/>
      <c r="K22" s="23"/>
      <c r="L22" s="23"/>
      <c r="M22" s="23"/>
      <c r="N22" s="23"/>
      <c r="O22" s="23" t="s">
        <v>26</v>
      </c>
      <c r="P22" s="61"/>
      <c r="Q22" s="54"/>
      <c r="R22" s="70"/>
    </row>
    <row r="23" spans="1:18" thickBot="1">
      <c r="A23" s="32" t="s">
        <v>46</v>
      </c>
      <c r="B23" s="34" t="s">
        <v>47</v>
      </c>
      <c r="C23" s="22">
        <f>SUM(F23:N23)</f>
        <v>20</v>
      </c>
      <c r="D23" s="22">
        <v>5</v>
      </c>
      <c r="E23" s="22">
        <v>25</v>
      </c>
      <c r="F23" s="23">
        <v>20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 t="s">
        <v>25</v>
      </c>
      <c r="P23" s="61">
        <v>1</v>
      </c>
      <c r="Q23" s="54"/>
      <c r="R23" s="70"/>
    </row>
    <row r="24" spans="1:18" ht="14.45" customHeight="1">
      <c r="A24" s="81" t="s">
        <v>48</v>
      </c>
      <c r="B24" s="85" t="s">
        <v>49</v>
      </c>
      <c r="C24" s="79">
        <f>SUM(F24:N25)</f>
        <v>20</v>
      </c>
      <c r="D24" s="79">
        <v>5</v>
      </c>
      <c r="E24" s="79">
        <v>25</v>
      </c>
      <c r="F24" s="23">
        <v>10</v>
      </c>
      <c r="G24" s="23"/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 t="s">
        <v>25</v>
      </c>
      <c r="P24" s="61">
        <v>1</v>
      </c>
      <c r="Q24" s="54"/>
      <c r="R24" s="70"/>
    </row>
    <row r="25" spans="1:18" ht="15.75" thickBot="1">
      <c r="A25" s="82"/>
      <c r="B25" s="86"/>
      <c r="C25" s="80"/>
      <c r="D25" s="80"/>
      <c r="E25" s="80"/>
      <c r="F25" s="23"/>
      <c r="G25" s="23">
        <v>10</v>
      </c>
      <c r="H25" s="23"/>
      <c r="I25" s="23"/>
      <c r="J25" s="23"/>
      <c r="K25" s="23"/>
      <c r="L25" s="23"/>
      <c r="M25" s="23"/>
      <c r="N25" s="23"/>
      <c r="O25" s="23" t="s">
        <v>26</v>
      </c>
      <c r="P25" s="61"/>
      <c r="Q25" s="54"/>
      <c r="R25" s="70"/>
    </row>
    <row r="26" spans="1:18" thickBot="1">
      <c r="A26" s="32" t="s">
        <v>50</v>
      </c>
      <c r="B26" s="34" t="s">
        <v>51</v>
      </c>
      <c r="C26" s="22">
        <f t="shared" ref="C26:C30" si="2">SUM(F26:N26)</f>
        <v>10</v>
      </c>
      <c r="D26" s="22">
        <v>15</v>
      </c>
      <c r="E26" s="22">
        <v>25</v>
      </c>
      <c r="F26" s="23">
        <v>10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 t="s">
        <v>25</v>
      </c>
      <c r="P26" s="61">
        <v>1</v>
      </c>
      <c r="Q26" s="54"/>
      <c r="R26" s="70"/>
    </row>
    <row r="27" spans="1:18" thickBot="1">
      <c r="A27" s="32" t="s">
        <v>52</v>
      </c>
      <c r="B27" s="34" t="s">
        <v>53</v>
      </c>
      <c r="C27" s="22">
        <f t="shared" si="2"/>
        <v>30</v>
      </c>
      <c r="D27" s="22">
        <v>0</v>
      </c>
      <c r="E27" s="22">
        <v>30</v>
      </c>
      <c r="F27" s="23">
        <v>0</v>
      </c>
      <c r="G27" s="23">
        <v>30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 t="s">
        <v>25</v>
      </c>
      <c r="P27" s="61">
        <v>0</v>
      </c>
      <c r="Q27" s="54"/>
      <c r="R27" s="70"/>
    </row>
    <row r="28" spans="1:18" ht="15.75" thickBot="1">
      <c r="A28" s="32" t="s">
        <v>54</v>
      </c>
      <c r="B28" s="34" t="s">
        <v>55</v>
      </c>
      <c r="C28" s="22">
        <f t="shared" si="2"/>
        <v>15</v>
      </c>
      <c r="D28" s="22">
        <v>10</v>
      </c>
      <c r="E28" s="22">
        <v>25</v>
      </c>
      <c r="F28" s="23">
        <v>15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 t="s">
        <v>25</v>
      </c>
      <c r="P28" s="61">
        <v>1</v>
      </c>
      <c r="Q28" s="54"/>
      <c r="R28" s="70"/>
    </row>
    <row r="29" spans="1:18" ht="15.75" thickBot="1">
      <c r="A29" s="32" t="s">
        <v>56</v>
      </c>
      <c r="B29" s="34" t="s">
        <v>57</v>
      </c>
      <c r="C29" s="22">
        <f t="shared" si="2"/>
        <v>17</v>
      </c>
      <c r="D29" s="22">
        <v>8</v>
      </c>
      <c r="E29" s="22">
        <v>25</v>
      </c>
      <c r="F29" s="23">
        <v>17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 t="s">
        <v>25</v>
      </c>
      <c r="P29" s="61">
        <v>1</v>
      </c>
      <c r="Q29" s="54"/>
      <c r="R29" s="70"/>
    </row>
    <row r="30" spans="1:18" ht="15.75" thickBot="1">
      <c r="A30" s="32" t="s">
        <v>58</v>
      </c>
      <c r="B30" s="35" t="s">
        <v>59</v>
      </c>
      <c r="C30" s="22">
        <f t="shared" si="2"/>
        <v>17</v>
      </c>
      <c r="D30" s="22">
        <v>8</v>
      </c>
      <c r="E30" s="22">
        <v>25</v>
      </c>
      <c r="F30" s="23">
        <v>17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 t="s">
        <v>25</v>
      </c>
      <c r="P30" s="61">
        <v>1</v>
      </c>
      <c r="Q30" s="54"/>
      <c r="R30" s="70"/>
    </row>
    <row r="31" spans="1:18">
      <c r="A31" s="81" t="s">
        <v>60</v>
      </c>
      <c r="B31" s="87" t="s">
        <v>61</v>
      </c>
      <c r="C31" s="79">
        <f>SUM(F31:N32)</f>
        <v>30</v>
      </c>
      <c r="D31" s="79">
        <v>20</v>
      </c>
      <c r="E31" s="79">
        <v>50</v>
      </c>
      <c r="F31" s="23">
        <v>10</v>
      </c>
      <c r="G31" s="23"/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 t="s">
        <v>25</v>
      </c>
      <c r="P31" s="61">
        <v>2</v>
      </c>
      <c r="Q31" s="54"/>
      <c r="R31" s="70"/>
    </row>
    <row r="32" spans="1:18" ht="15.75" thickBot="1">
      <c r="A32" s="82"/>
      <c r="B32" s="88"/>
      <c r="C32" s="80"/>
      <c r="D32" s="80"/>
      <c r="E32" s="80"/>
      <c r="F32" s="23"/>
      <c r="G32" s="23">
        <v>20</v>
      </c>
      <c r="H32" s="23"/>
      <c r="I32" s="23"/>
      <c r="J32" s="23"/>
      <c r="K32" s="23"/>
      <c r="L32" s="23"/>
      <c r="M32" s="23"/>
      <c r="N32" s="23"/>
      <c r="O32" s="23" t="s">
        <v>26</v>
      </c>
      <c r="P32" s="61"/>
      <c r="Q32" s="54"/>
      <c r="R32" s="70"/>
    </row>
    <row r="33" spans="1:18" ht="15.75" thickBot="1">
      <c r="A33" s="32" t="s">
        <v>62</v>
      </c>
      <c r="B33" s="36" t="s">
        <v>63</v>
      </c>
      <c r="C33" s="22">
        <f>SUM(F33:N33)</f>
        <v>20</v>
      </c>
      <c r="D33" s="22">
        <v>5</v>
      </c>
      <c r="E33" s="22">
        <v>25</v>
      </c>
      <c r="F33" s="23">
        <v>20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 t="s">
        <v>25</v>
      </c>
      <c r="P33" s="61">
        <v>1</v>
      </c>
      <c r="Q33" s="54"/>
      <c r="R33" s="70"/>
    </row>
    <row r="34" spans="1:18" ht="14.45" customHeight="1">
      <c r="A34" s="81" t="s">
        <v>64</v>
      </c>
      <c r="B34" s="109" t="s">
        <v>65</v>
      </c>
      <c r="C34" s="79">
        <f>SUM(F34:N35)</f>
        <v>34</v>
      </c>
      <c r="D34" s="79">
        <v>16</v>
      </c>
      <c r="E34" s="79">
        <v>50</v>
      </c>
      <c r="F34" s="23">
        <v>10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/>
      <c r="M34" s="23">
        <v>0</v>
      </c>
      <c r="N34" s="23">
        <v>0</v>
      </c>
      <c r="O34" s="23" t="s">
        <v>25</v>
      </c>
      <c r="P34" s="61">
        <v>2</v>
      </c>
      <c r="Q34" s="54"/>
      <c r="R34" s="70"/>
    </row>
    <row r="35" spans="1:18" ht="15.75" thickBot="1">
      <c r="A35" s="82"/>
      <c r="B35" s="88"/>
      <c r="C35" s="80"/>
      <c r="D35" s="80"/>
      <c r="E35" s="80"/>
      <c r="F35" s="23"/>
      <c r="G35" s="23"/>
      <c r="H35" s="23"/>
      <c r="I35" s="23"/>
      <c r="J35" s="23"/>
      <c r="K35" s="23"/>
      <c r="L35" s="23">
        <v>24</v>
      </c>
      <c r="M35" s="23"/>
      <c r="N35" s="23"/>
      <c r="O35" s="23" t="s">
        <v>26</v>
      </c>
      <c r="P35" s="61"/>
      <c r="Q35" s="54"/>
      <c r="R35" s="70"/>
    </row>
    <row r="36" spans="1:18">
      <c r="A36" s="81" t="s">
        <v>66</v>
      </c>
      <c r="B36" s="83" t="s">
        <v>67</v>
      </c>
      <c r="C36" s="79">
        <f>SUM(F36:N37)</f>
        <v>25</v>
      </c>
      <c r="D36" s="79">
        <v>8</v>
      </c>
      <c r="E36" s="79">
        <v>33</v>
      </c>
      <c r="F36" s="23">
        <v>10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/>
      <c r="M36" s="23">
        <v>0</v>
      </c>
      <c r="N36" s="23">
        <v>0</v>
      </c>
      <c r="O36" s="23" t="s">
        <v>25</v>
      </c>
      <c r="P36" s="61">
        <v>1</v>
      </c>
      <c r="Q36" s="54"/>
      <c r="R36" s="70"/>
    </row>
    <row r="37" spans="1:18" ht="15.75" thickBot="1">
      <c r="A37" s="94"/>
      <c r="B37" s="84"/>
      <c r="C37" s="80"/>
      <c r="D37" s="80"/>
      <c r="E37" s="80"/>
      <c r="F37" s="37"/>
      <c r="G37" s="37"/>
      <c r="H37" s="37"/>
      <c r="I37" s="37"/>
      <c r="J37" s="37"/>
      <c r="K37" s="37"/>
      <c r="L37" s="37">
        <v>15</v>
      </c>
      <c r="M37" s="37"/>
      <c r="N37" s="37"/>
      <c r="O37" s="37" t="s">
        <v>26</v>
      </c>
      <c r="P37" s="63"/>
      <c r="Q37" s="54"/>
      <c r="R37" s="70"/>
    </row>
    <row r="38" spans="1:18" ht="53.1" customHeight="1" thickBot="1">
      <c r="A38" s="32" t="s">
        <v>68</v>
      </c>
      <c r="B38" s="38" t="s">
        <v>69</v>
      </c>
      <c r="C38" s="22">
        <f>SUM(F38:N38)</f>
        <v>17</v>
      </c>
      <c r="D38" s="22">
        <v>8</v>
      </c>
      <c r="E38" s="22">
        <v>25</v>
      </c>
      <c r="F38" s="23">
        <v>17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 t="s">
        <v>25</v>
      </c>
      <c r="P38" s="61">
        <v>1</v>
      </c>
      <c r="Q38" s="54"/>
      <c r="R38" s="70"/>
    </row>
    <row r="39" spans="1:18" ht="27.6" customHeight="1" thickBot="1">
      <c r="A39" s="39" t="s">
        <v>70</v>
      </c>
      <c r="B39" s="40" t="s">
        <v>71</v>
      </c>
      <c r="C39" s="22">
        <f>SUM(F39:N39)</f>
        <v>30</v>
      </c>
      <c r="D39" s="22">
        <v>20</v>
      </c>
      <c r="E39" s="22">
        <v>50</v>
      </c>
      <c r="F39" s="23">
        <v>15</v>
      </c>
      <c r="G39" s="23"/>
      <c r="H39" s="23"/>
      <c r="I39" s="23"/>
      <c r="J39" s="23">
        <v>15</v>
      </c>
      <c r="K39" s="23"/>
      <c r="L39" s="23"/>
      <c r="M39" s="23"/>
      <c r="N39" s="23"/>
      <c r="O39" s="23" t="s">
        <v>26</v>
      </c>
      <c r="P39" s="61">
        <v>2</v>
      </c>
      <c r="Q39" s="54"/>
      <c r="R39" s="70"/>
    </row>
    <row r="40" spans="1:18" ht="15.6" customHeight="1">
      <c r="A40" s="81" t="s">
        <v>72</v>
      </c>
      <c r="B40" s="110" t="s">
        <v>73</v>
      </c>
      <c r="C40" s="79">
        <f>SUM(F40:N41)</f>
        <v>17</v>
      </c>
      <c r="D40" s="79">
        <v>8</v>
      </c>
      <c r="E40" s="79">
        <v>25</v>
      </c>
      <c r="F40" s="23">
        <v>5</v>
      </c>
      <c r="G40" s="23"/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 t="s">
        <v>26</v>
      </c>
      <c r="P40" s="61">
        <v>0</v>
      </c>
      <c r="Q40" s="54"/>
      <c r="R40" s="70"/>
    </row>
    <row r="41" spans="1:18" ht="18" customHeight="1" thickBot="1">
      <c r="A41" s="82"/>
      <c r="B41" s="111"/>
      <c r="C41" s="80"/>
      <c r="D41" s="80"/>
      <c r="E41" s="80"/>
      <c r="F41" s="23"/>
      <c r="G41" s="23">
        <v>12</v>
      </c>
      <c r="H41" s="23"/>
      <c r="I41" s="23"/>
      <c r="J41" s="23"/>
      <c r="K41" s="23"/>
      <c r="L41" s="23"/>
      <c r="M41" s="23"/>
      <c r="N41" s="23"/>
      <c r="O41" s="23" t="s">
        <v>25</v>
      </c>
      <c r="P41" s="61">
        <v>1</v>
      </c>
      <c r="Q41" s="54"/>
      <c r="R41" s="70"/>
    </row>
    <row r="42" spans="1:18" ht="15.75" thickBot="1">
      <c r="A42" s="20"/>
      <c r="B42" s="21" t="s">
        <v>74</v>
      </c>
      <c r="C42" s="22">
        <v>5</v>
      </c>
      <c r="D42" s="22">
        <v>0</v>
      </c>
      <c r="E42" s="22">
        <v>0</v>
      </c>
      <c r="F42" s="23">
        <v>5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 t="s">
        <v>26</v>
      </c>
      <c r="P42" s="61">
        <v>0</v>
      </c>
      <c r="Q42" s="54"/>
      <c r="R42" s="70"/>
    </row>
    <row r="43" spans="1:18" ht="15.75" thickBot="1">
      <c r="A43" s="89" t="s">
        <v>75</v>
      </c>
      <c r="B43" s="90"/>
      <c r="C43" s="73">
        <f t="shared" ref="C43:N43" si="3">SUM(C44:C66)</f>
        <v>617</v>
      </c>
      <c r="D43" s="73">
        <f t="shared" si="3"/>
        <v>196</v>
      </c>
      <c r="E43" s="73">
        <f t="shared" si="3"/>
        <v>813</v>
      </c>
      <c r="F43" s="73">
        <f t="shared" si="3"/>
        <v>153</v>
      </c>
      <c r="G43" s="73">
        <f t="shared" si="3"/>
        <v>131</v>
      </c>
      <c r="H43" s="73">
        <f t="shared" si="3"/>
        <v>0</v>
      </c>
      <c r="I43" s="73">
        <f t="shared" si="3"/>
        <v>0</v>
      </c>
      <c r="J43" s="73">
        <f t="shared" si="3"/>
        <v>35</v>
      </c>
      <c r="K43" s="73">
        <f t="shared" si="3"/>
        <v>0</v>
      </c>
      <c r="L43" s="73">
        <f t="shared" si="3"/>
        <v>148</v>
      </c>
      <c r="M43" s="73">
        <f t="shared" si="3"/>
        <v>150</v>
      </c>
      <c r="N43" s="73">
        <f t="shared" si="3"/>
        <v>0</v>
      </c>
      <c r="O43" s="73">
        <f>SUM(O44:O113)</f>
        <v>0</v>
      </c>
      <c r="P43" s="74">
        <f>SUM(P44:P66)</f>
        <v>30</v>
      </c>
      <c r="Q43" s="54"/>
      <c r="R43" s="70"/>
    </row>
    <row r="44" spans="1:18">
      <c r="A44" s="81" t="s">
        <v>23</v>
      </c>
      <c r="B44" s="83" t="s">
        <v>24</v>
      </c>
      <c r="C44" s="79">
        <f>SUM(F44:N45)</f>
        <v>30</v>
      </c>
      <c r="D44" s="79">
        <v>20</v>
      </c>
      <c r="E44" s="79">
        <v>50</v>
      </c>
      <c r="F44" s="23">
        <v>15</v>
      </c>
      <c r="G44" s="23"/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30" t="s">
        <v>29</v>
      </c>
      <c r="P44" s="61">
        <v>2</v>
      </c>
      <c r="Q44" s="54"/>
      <c r="R44" s="70"/>
    </row>
    <row r="45" spans="1:18" ht="15.75" thickBot="1">
      <c r="A45" s="82"/>
      <c r="B45" s="84"/>
      <c r="C45" s="80"/>
      <c r="D45" s="80"/>
      <c r="E45" s="80"/>
      <c r="F45" s="23"/>
      <c r="G45" s="23">
        <v>15</v>
      </c>
      <c r="H45" s="23"/>
      <c r="I45" s="23"/>
      <c r="J45" s="23"/>
      <c r="K45" s="23"/>
      <c r="L45" s="23"/>
      <c r="M45" s="23"/>
      <c r="N45" s="23"/>
      <c r="O45" s="23" t="s">
        <v>26</v>
      </c>
      <c r="P45" s="61"/>
      <c r="Q45" s="54"/>
      <c r="R45" s="70"/>
    </row>
    <row r="46" spans="1:18">
      <c r="A46" s="81" t="s">
        <v>27</v>
      </c>
      <c r="B46" s="83" t="s">
        <v>76</v>
      </c>
      <c r="C46" s="79">
        <f>SUM(F46:N46)</f>
        <v>29</v>
      </c>
      <c r="D46" s="79">
        <v>21</v>
      </c>
      <c r="E46" s="79">
        <v>50</v>
      </c>
      <c r="F46" s="23">
        <v>14</v>
      </c>
      <c r="G46" s="23">
        <v>15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30" t="s">
        <v>29</v>
      </c>
      <c r="P46" s="61">
        <v>2</v>
      </c>
      <c r="Q46" s="54"/>
      <c r="R46" s="70"/>
    </row>
    <row r="47" spans="1:18" ht="15.75" thickBot="1">
      <c r="A47" s="82"/>
      <c r="B47" s="84"/>
      <c r="C47" s="80"/>
      <c r="D47" s="80"/>
      <c r="E47" s="80"/>
      <c r="F47" s="23"/>
      <c r="G47" s="23"/>
      <c r="H47" s="23"/>
      <c r="I47" s="23"/>
      <c r="J47" s="23"/>
      <c r="K47" s="23"/>
      <c r="L47" s="23"/>
      <c r="M47" s="23"/>
      <c r="N47" s="23"/>
      <c r="O47" s="23" t="s">
        <v>26</v>
      </c>
      <c r="P47" s="61"/>
      <c r="Q47" s="54"/>
      <c r="R47" s="70"/>
    </row>
    <row r="48" spans="1:18">
      <c r="A48" s="112" t="s">
        <v>30</v>
      </c>
      <c r="B48" s="83" t="s">
        <v>77</v>
      </c>
      <c r="C48" s="79">
        <f>SUM(F48:N49)</f>
        <v>55</v>
      </c>
      <c r="D48" s="79">
        <v>20</v>
      </c>
      <c r="E48" s="79">
        <v>75</v>
      </c>
      <c r="F48" s="23">
        <v>20</v>
      </c>
      <c r="G48" s="23">
        <v>0</v>
      </c>
      <c r="H48" s="23">
        <v>0</v>
      </c>
      <c r="I48" s="23">
        <v>0</v>
      </c>
      <c r="J48" s="23"/>
      <c r="K48" s="23">
        <v>0</v>
      </c>
      <c r="L48" s="23">
        <v>0</v>
      </c>
      <c r="M48" s="23">
        <v>0</v>
      </c>
      <c r="N48" s="23">
        <v>0</v>
      </c>
      <c r="O48" s="23" t="s">
        <v>25</v>
      </c>
      <c r="P48" s="61">
        <v>3</v>
      </c>
      <c r="Q48" s="54"/>
      <c r="R48" s="70"/>
    </row>
    <row r="49" spans="1:18" ht="15.75" thickBot="1">
      <c r="A49" s="113"/>
      <c r="B49" s="84"/>
      <c r="C49" s="80"/>
      <c r="D49" s="80"/>
      <c r="E49" s="80"/>
      <c r="F49" s="23"/>
      <c r="G49" s="23"/>
      <c r="H49" s="23"/>
      <c r="I49" s="23"/>
      <c r="J49" s="23">
        <v>35</v>
      </c>
      <c r="K49" s="23"/>
      <c r="L49" s="23"/>
      <c r="M49" s="23"/>
      <c r="N49" s="23"/>
      <c r="O49" s="23" t="s">
        <v>26</v>
      </c>
      <c r="P49" s="61"/>
      <c r="Q49" s="54"/>
      <c r="R49" s="70"/>
    </row>
    <row r="50" spans="1:18" ht="15.75" thickBot="1">
      <c r="A50" s="32" t="s">
        <v>38</v>
      </c>
      <c r="B50" s="34" t="s">
        <v>78</v>
      </c>
      <c r="C50" s="22">
        <f>SUM(F50:N50)</f>
        <v>30</v>
      </c>
      <c r="D50" s="22">
        <v>0</v>
      </c>
      <c r="E50" s="22">
        <v>30</v>
      </c>
      <c r="F50" s="23">
        <v>0</v>
      </c>
      <c r="G50" s="23">
        <v>30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 t="s">
        <v>25</v>
      </c>
      <c r="P50" s="61">
        <v>1</v>
      </c>
      <c r="Q50" s="54"/>
      <c r="R50" s="70"/>
    </row>
    <row r="51" spans="1:18">
      <c r="A51" s="81" t="s">
        <v>40</v>
      </c>
      <c r="B51" s="85" t="s">
        <v>79</v>
      </c>
      <c r="C51" s="79">
        <f>SUM(F51:N52)</f>
        <v>28</v>
      </c>
      <c r="D51" s="79">
        <v>0</v>
      </c>
      <c r="E51" s="79">
        <v>28</v>
      </c>
      <c r="F51" s="23">
        <v>15</v>
      </c>
      <c r="G51" s="23"/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30" t="s">
        <v>29</v>
      </c>
      <c r="P51" s="61">
        <v>1</v>
      </c>
      <c r="Q51" s="54"/>
      <c r="R51" s="70"/>
    </row>
    <row r="52" spans="1:18" ht="15.75" thickBot="1">
      <c r="A52" s="82"/>
      <c r="B52" s="86"/>
      <c r="C52" s="80"/>
      <c r="D52" s="80"/>
      <c r="E52" s="80"/>
      <c r="F52" s="23"/>
      <c r="G52" s="23">
        <v>13</v>
      </c>
      <c r="H52" s="23"/>
      <c r="I52" s="23"/>
      <c r="J52" s="23"/>
      <c r="K52" s="23"/>
      <c r="L52" s="23"/>
      <c r="M52" s="23"/>
      <c r="N52" s="23"/>
      <c r="O52" s="23" t="s">
        <v>26</v>
      </c>
      <c r="P52" s="61"/>
      <c r="Q52" s="54"/>
      <c r="R52" s="70"/>
    </row>
    <row r="53" spans="1:18" ht="15.75" thickBot="1">
      <c r="A53" s="32" t="s">
        <v>42</v>
      </c>
      <c r="B53" s="34" t="s">
        <v>80</v>
      </c>
      <c r="C53" s="22">
        <v>17</v>
      </c>
      <c r="D53" s="22">
        <v>8</v>
      </c>
      <c r="E53" s="22">
        <v>25</v>
      </c>
      <c r="F53" s="23">
        <v>17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 t="s">
        <v>25</v>
      </c>
      <c r="P53" s="61">
        <v>1</v>
      </c>
      <c r="Q53" s="54"/>
      <c r="R53" s="70"/>
    </row>
    <row r="54" spans="1:18" ht="15.75" thickBot="1">
      <c r="A54" s="32" t="s">
        <v>44</v>
      </c>
      <c r="B54" s="34" t="s">
        <v>53</v>
      </c>
      <c r="C54" s="22">
        <f>SUM(F54:N54)</f>
        <v>30</v>
      </c>
      <c r="D54" s="22">
        <v>0</v>
      </c>
      <c r="E54" s="22">
        <v>30</v>
      </c>
      <c r="F54" s="23">
        <v>0</v>
      </c>
      <c r="G54" s="23">
        <v>30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 t="s">
        <v>25</v>
      </c>
      <c r="P54" s="61">
        <v>0</v>
      </c>
      <c r="Q54" s="54"/>
      <c r="R54" s="70"/>
    </row>
    <row r="55" spans="1:18">
      <c r="A55" s="81" t="s">
        <v>60</v>
      </c>
      <c r="B55" s="109" t="s">
        <v>61</v>
      </c>
      <c r="C55" s="79">
        <f>SUM(F55:N56)</f>
        <v>17</v>
      </c>
      <c r="D55" s="79">
        <v>8</v>
      </c>
      <c r="E55" s="79">
        <v>25</v>
      </c>
      <c r="F55" s="23">
        <v>7</v>
      </c>
      <c r="G55" s="23"/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 t="s">
        <v>25</v>
      </c>
      <c r="P55" s="61">
        <v>1</v>
      </c>
      <c r="Q55" s="54"/>
      <c r="R55" s="70"/>
    </row>
    <row r="56" spans="1:18" ht="15.75" thickBot="1">
      <c r="A56" s="82"/>
      <c r="B56" s="88"/>
      <c r="C56" s="80"/>
      <c r="D56" s="80"/>
      <c r="E56" s="80"/>
      <c r="F56" s="23"/>
      <c r="G56" s="23">
        <v>10</v>
      </c>
      <c r="H56" s="23"/>
      <c r="I56" s="23"/>
      <c r="J56" s="23"/>
      <c r="K56" s="23"/>
      <c r="L56" s="23"/>
      <c r="M56" s="23"/>
      <c r="N56" s="23"/>
      <c r="O56" s="23" t="s">
        <v>26</v>
      </c>
      <c r="P56" s="61"/>
      <c r="Q56" s="54"/>
      <c r="R56" s="70"/>
    </row>
    <row r="57" spans="1:18">
      <c r="A57" s="81" t="s">
        <v>62</v>
      </c>
      <c r="B57" s="109" t="s">
        <v>81</v>
      </c>
      <c r="C57" s="79">
        <f>SUM(F57:N58)</f>
        <v>67</v>
      </c>
      <c r="D57" s="79">
        <v>33</v>
      </c>
      <c r="E57" s="79">
        <v>100</v>
      </c>
      <c r="F57" s="23">
        <v>25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/>
      <c r="M57" s="23">
        <v>0</v>
      </c>
      <c r="N57" s="23">
        <v>0</v>
      </c>
      <c r="O57" s="23" t="s">
        <v>25</v>
      </c>
      <c r="P57" s="61">
        <v>4</v>
      </c>
      <c r="Q57" s="54"/>
      <c r="R57" s="70"/>
    </row>
    <row r="58" spans="1:18" ht="14.45" customHeight="1" thickBot="1">
      <c r="A58" s="82"/>
      <c r="B58" s="88"/>
      <c r="C58" s="80"/>
      <c r="D58" s="80"/>
      <c r="E58" s="80"/>
      <c r="F58" s="23"/>
      <c r="G58" s="23"/>
      <c r="H58" s="23"/>
      <c r="I58" s="23"/>
      <c r="J58" s="23"/>
      <c r="K58" s="23"/>
      <c r="L58" s="23">
        <v>42</v>
      </c>
      <c r="M58" s="23"/>
      <c r="N58" s="23"/>
      <c r="O58" s="23" t="s">
        <v>26</v>
      </c>
      <c r="P58" s="61"/>
      <c r="Q58" s="54"/>
      <c r="R58" s="70"/>
    </row>
    <row r="59" spans="1:18" ht="24" customHeight="1">
      <c r="A59" s="81" t="s">
        <v>64</v>
      </c>
      <c r="B59" s="109" t="s">
        <v>65</v>
      </c>
      <c r="C59" s="79">
        <f>SUM(F59:N60)</f>
        <v>34</v>
      </c>
      <c r="D59" s="79">
        <v>16</v>
      </c>
      <c r="E59" s="79">
        <v>50</v>
      </c>
      <c r="F59" s="23">
        <v>10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/>
      <c r="M59" s="23">
        <v>0</v>
      </c>
      <c r="N59" s="23">
        <v>0</v>
      </c>
      <c r="O59" s="30" t="s">
        <v>29</v>
      </c>
      <c r="P59" s="61">
        <v>2</v>
      </c>
      <c r="Q59" s="54"/>
      <c r="R59" s="70"/>
    </row>
    <row r="60" spans="1:18" ht="15.75" thickBot="1">
      <c r="A60" s="82"/>
      <c r="B60" s="88"/>
      <c r="C60" s="80"/>
      <c r="D60" s="80"/>
      <c r="E60" s="80"/>
      <c r="F60" s="23"/>
      <c r="G60" s="23"/>
      <c r="H60" s="23"/>
      <c r="I60" s="23"/>
      <c r="J60" s="23"/>
      <c r="K60" s="23"/>
      <c r="L60" s="23">
        <v>24</v>
      </c>
      <c r="M60" s="23"/>
      <c r="N60" s="23"/>
      <c r="O60" s="23" t="s">
        <v>26</v>
      </c>
      <c r="P60" s="61"/>
      <c r="Q60" s="54"/>
      <c r="R60" s="70"/>
    </row>
    <row r="61" spans="1:18">
      <c r="A61" s="112" t="s">
        <v>82</v>
      </c>
      <c r="B61" s="109" t="s">
        <v>83</v>
      </c>
      <c r="C61" s="79">
        <f>SUM(F61:N62)</f>
        <v>68</v>
      </c>
      <c r="D61" s="79">
        <v>32</v>
      </c>
      <c r="E61" s="79">
        <v>100</v>
      </c>
      <c r="F61" s="23">
        <v>20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/>
      <c r="M61" s="23">
        <v>0</v>
      </c>
      <c r="N61" s="23">
        <v>0</v>
      </c>
      <c r="O61" s="23" t="s">
        <v>25</v>
      </c>
      <c r="P61" s="61">
        <v>4</v>
      </c>
      <c r="Q61" s="54"/>
      <c r="R61" s="70"/>
    </row>
    <row r="62" spans="1:18" ht="15.75" thickBot="1">
      <c r="A62" s="113"/>
      <c r="B62" s="88"/>
      <c r="C62" s="80"/>
      <c r="D62" s="80"/>
      <c r="E62" s="80"/>
      <c r="F62" s="23"/>
      <c r="G62" s="23"/>
      <c r="H62" s="23"/>
      <c r="I62" s="23"/>
      <c r="J62" s="23"/>
      <c r="K62" s="23"/>
      <c r="L62" s="23">
        <v>48</v>
      </c>
      <c r="M62" s="23"/>
      <c r="N62" s="23"/>
      <c r="O62" s="23" t="s">
        <v>26</v>
      </c>
      <c r="P62" s="61"/>
      <c r="Q62" s="54"/>
      <c r="R62" s="70"/>
    </row>
    <row r="63" spans="1:18" ht="35.1" customHeight="1" thickBot="1">
      <c r="A63" s="32" t="s">
        <v>84</v>
      </c>
      <c r="B63" s="42" t="s">
        <v>85</v>
      </c>
      <c r="C63" s="22">
        <f>SUM(F63:N63)</f>
        <v>150</v>
      </c>
      <c r="D63" s="22">
        <v>0</v>
      </c>
      <c r="E63" s="22">
        <v>150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150</v>
      </c>
      <c r="N63" s="23">
        <v>0</v>
      </c>
      <c r="O63" s="23" t="s">
        <v>25</v>
      </c>
      <c r="P63" s="61">
        <v>5</v>
      </c>
      <c r="Q63" s="54"/>
      <c r="R63" s="70"/>
    </row>
    <row r="64" spans="1:18" ht="36" customHeight="1" thickBot="1">
      <c r="A64" s="32" t="s">
        <v>86</v>
      </c>
      <c r="B64" s="38" t="s">
        <v>87</v>
      </c>
      <c r="C64" s="22">
        <f>SUM(F64:N64)</f>
        <v>34</v>
      </c>
      <c r="D64" s="22">
        <v>16</v>
      </c>
      <c r="E64" s="22">
        <v>50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34</v>
      </c>
      <c r="M64" s="23">
        <v>0</v>
      </c>
      <c r="N64" s="23">
        <v>0</v>
      </c>
      <c r="O64" s="23" t="s">
        <v>25</v>
      </c>
      <c r="P64" s="61">
        <v>2</v>
      </c>
      <c r="Q64" s="54"/>
      <c r="R64" s="70"/>
    </row>
    <row r="65" spans="1:18" ht="65.099999999999994" customHeight="1">
      <c r="A65" s="81" t="s">
        <v>86</v>
      </c>
      <c r="B65" s="110" t="s">
        <v>88</v>
      </c>
      <c r="C65" s="79">
        <f>SUM(F65:N66)</f>
        <v>28</v>
      </c>
      <c r="D65" s="79">
        <v>22</v>
      </c>
      <c r="E65" s="79">
        <v>50</v>
      </c>
      <c r="F65" s="23">
        <v>10</v>
      </c>
      <c r="G65" s="23"/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 t="s">
        <v>25</v>
      </c>
      <c r="P65" s="61">
        <v>2</v>
      </c>
      <c r="Q65" s="54"/>
      <c r="R65" s="70"/>
    </row>
    <row r="66" spans="1:18" ht="15.75" thickBot="1">
      <c r="A66" s="82"/>
      <c r="B66" s="111"/>
      <c r="C66" s="80"/>
      <c r="D66" s="80"/>
      <c r="E66" s="80"/>
      <c r="F66" s="23"/>
      <c r="G66" s="23">
        <v>18</v>
      </c>
      <c r="H66" s="23"/>
      <c r="I66" s="23"/>
      <c r="J66" s="23"/>
      <c r="K66" s="23"/>
      <c r="L66" s="23"/>
      <c r="M66" s="23"/>
      <c r="N66" s="23"/>
      <c r="O66" s="23" t="s">
        <v>26</v>
      </c>
      <c r="P66" s="61"/>
      <c r="Q66" s="54"/>
      <c r="R66" s="70"/>
    </row>
    <row r="67" spans="1:18" ht="15.75" thickBot="1">
      <c r="A67" s="89" t="s">
        <v>89</v>
      </c>
      <c r="B67" s="90"/>
      <c r="C67" s="73">
        <f t="shared" ref="C67:N67" si="4">SUM(C68:C94)</f>
        <v>502</v>
      </c>
      <c r="D67" s="73">
        <f t="shared" si="4"/>
        <v>253</v>
      </c>
      <c r="E67" s="73">
        <f t="shared" si="4"/>
        <v>755</v>
      </c>
      <c r="F67" s="73">
        <f t="shared" si="4"/>
        <v>124</v>
      </c>
      <c r="G67" s="73">
        <f t="shared" si="4"/>
        <v>60</v>
      </c>
      <c r="H67" s="73">
        <f t="shared" si="4"/>
        <v>34</v>
      </c>
      <c r="I67" s="73">
        <f t="shared" si="4"/>
        <v>0</v>
      </c>
      <c r="J67" s="73">
        <f t="shared" si="4"/>
        <v>30</v>
      </c>
      <c r="K67" s="73">
        <f t="shared" si="4"/>
        <v>0</v>
      </c>
      <c r="L67" s="73">
        <f t="shared" si="4"/>
        <v>254</v>
      </c>
      <c r="M67" s="73">
        <f t="shared" si="4"/>
        <v>0</v>
      </c>
      <c r="N67" s="73">
        <f t="shared" si="4"/>
        <v>0</v>
      </c>
      <c r="O67" s="73">
        <f>SUM(O68:O139)</f>
        <v>0</v>
      </c>
      <c r="P67" s="74">
        <f>SUM(P68:P94)</f>
        <v>30</v>
      </c>
      <c r="Q67" s="54"/>
      <c r="R67" s="70"/>
    </row>
    <row r="68" spans="1:18" ht="15.75" thickBot="1">
      <c r="A68" s="32" t="s">
        <v>23</v>
      </c>
      <c r="B68" s="33" t="s">
        <v>90</v>
      </c>
      <c r="C68" s="22">
        <f>SUM(F68:N68)</f>
        <v>30</v>
      </c>
      <c r="D68" s="22">
        <v>20</v>
      </c>
      <c r="E68" s="22">
        <v>50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30</v>
      </c>
      <c r="M68" s="23">
        <v>0</v>
      </c>
      <c r="N68" s="23">
        <v>0</v>
      </c>
      <c r="O68" s="30" t="s">
        <v>29</v>
      </c>
      <c r="P68" s="61">
        <v>2</v>
      </c>
      <c r="Q68" s="54"/>
      <c r="R68" s="70"/>
    </row>
    <row r="69" spans="1:18">
      <c r="A69" s="81" t="s">
        <v>27</v>
      </c>
      <c r="B69" s="83" t="s">
        <v>91</v>
      </c>
      <c r="C69" s="79">
        <f>SUM(F69:N70)</f>
        <v>40</v>
      </c>
      <c r="D69" s="79">
        <v>35</v>
      </c>
      <c r="E69" s="79">
        <v>75</v>
      </c>
      <c r="F69" s="23">
        <v>10</v>
      </c>
      <c r="G69" s="23">
        <v>0</v>
      </c>
      <c r="H69" s="23">
        <v>0</v>
      </c>
      <c r="I69" s="23">
        <v>0</v>
      </c>
      <c r="J69" s="23"/>
      <c r="K69" s="23">
        <v>0</v>
      </c>
      <c r="L69" s="23">
        <v>0</v>
      </c>
      <c r="M69" s="23">
        <v>0</v>
      </c>
      <c r="N69" s="23">
        <v>0</v>
      </c>
      <c r="O69" s="30" t="s">
        <v>29</v>
      </c>
      <c r="P69" s="61">
        <v>3</v>
      </c>
      <c r="Q69" s="54"/>
      <c r="R69" s="70"/>
    </row>
    <row r="70" spans="1:18" ht="15.75" thickBot="1">
      <c r="A70" s="82"/>
      <c r="B70" s="84"/>
      <c r="C70" s="80"/>
      <c r="D70" s="80"/>
      <c r="E70" s="80"/>
      <c r="F70" s="23"/>
      <c r="G70" s="23"/>
      <c r="H70" s="23"/>
      <c r="I70" s="23"/>
      <c r="J70" s="23">
        <v>30</v>
      </c>
      <c r="K70" s="23"/>
      <c r="L70" s="23"/>
      <c r="M70" s="23"/>
      <c r="N70" s="23"/>
      <c r="O70" s="23" t="s">
        <v>26</v>
      </c>
      <c r="P70" s="61"/>
      <c r="Q70" s="54"/>
      <c r="R70" s="70"/>
    </row>
    <row r="71" spans="1:18">
      <c r="A71" s="81" t="s">
        <v>30</v>
      </c>
      <c r="B71" s="83" t="s">
        <v>92</v>
      </c>
      <c r="C71" s="79">
        <f>SUM(F71:N72)</f>
        <v>34</v>
      </c>
      <c r="D71" s="79">
        <v>16</v>
      </c>
      <c r="E71" s="79">
        <v>50</v>
      </c>
      <c r="F71" s="23">
        <v>0</v>
      </c>
      <c r="G71" s="23"/>
      <c r="H71" s="43">
        <v>34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30" t="s">
        <v>29</v>
      </c>
      <c r="P71" s="61">
        <v>2</v>
      </c>
      <c r="Q71" s="54"/>
      <c r="R71" s="70"/>
    </row>
    <row r="72" spans="1:18" ht="14.45" customHeight="1" thickBot="1">
      <c r="A72" s="82"/>
      <c r="B72" s="84"/>
      <c r="C72" s="80"/>
      <c r="D72" s="80"/>
      <c r="E72" s="80"/>
      <c r="F72" s="23"/>
      <c r="G72" s="23">
        <v>0</v>
      </c>
      <c r="H72" s="23"/>
      <c r="I72" s="23"/>
      <c r="J72" s="23"/>
      <c r="K72" s="23"/>
      <c r="L72" s="23"/>
      <c r="M72" s="23"/>
      <c r="N72" s="23"/>
      <c r="O72" s="23" t="s">
        <v>26</v>
      </c>
      <c r="P72" s="61"/>
      <c r="Q72" s="54"/>
      <c r="R72" s="70"/>
    </row>
    <row r="73" spans="1:18" ht="15.75" thickBot="1">
      <c r="A73" s="32" t="s">
        <v>38</v>
      </c>
      <c r="B73" s="34" t="s">
        <v>78</v>
      </c>
      <c r="C73" s="22">
        <f>SUM(F73:N73)</f>
        <v>30</v>
      </c>
      <c r="D73" s="22">
        <v>0</v>
      </c>
      <c r="E73" s="22">
        <v>30</v>
      </c>
      <c r="F73" s="23">
        <v>0</v>
      </c>
      <c r="G73" s="23">
        <v>30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 t="s">
        <v>25</v>
      </c>
      <c r="P73" s="61">
        <v>1</v>
      </c>
      <c r="Q73" s="54"/>
      <c r="R73" s="70"/>
    </row>
    <row r="74" spans="1:18">
      <c r="A74" s="81" t="s">
        <v>60</v>
      </c>
      <c r="B74" s="109" t="s">
        <v>81</v>
      </c>
      <c r="C74" s="79">
        <f>SUM(F74:N75)</f>
        <v>38</v>
      </c>
      <c r="D74" s="79">
        <v>12</v>
      </c>
      <c r="E74" s="79">
        <v>50</v>
      </c>
      <c r="F74" s="23">
        <v>10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/>
      <c r="M74" s="23">
        <v>0</v>
      </c>
      <c r="N74" s="23">
        <v>0</v>
      </c>
      <c r="O74" s="23" t="s">
        <v>26</v>
      </c>
      <c r="P74" s="65"/>
      <c r="Q74" s="54"/>
      <c r="R74" s="70"/>
    </row>
    <row r="75" spans="1:18" ht="15.75" thickBot="1">
      <c r="A75" s="82"/>
      <c r="B75" s="88"/>
      <c r="C75" s="80"/>
      <c r="D75" s="80"/>
      <c r="E75" s="80"/>
      <c r="F75" s="23"/>
      <c r="G75" s="23"/>
      <c r="H75" s="23"/>
      <c r="I75" s="23"/>
      <c r="J75" s="23"/>
      <c r="K75" s="23"/>
      <c r="L75" s="23">
        <v>28</v>
      </c>
      <c r="M75" s="23"/>
      <c r="N75" s="23"/>
      <c r="O75" s="23" t="s">
        <v>25</v>
      </c>
      <c r="P75" s="61">
        <v>2</v>
      </c>
      <c r="Q75" s="54"/>
      <c r="R75" s="70"/>
    </row>
    <row r="76" spans="1:18" ht="27.95" customHeight="1">
      <c r="A76" s="81" t="s">
        <v>62</v>
      </c>
      <c r="B76" s="109" t="s">
        <v>93</v>
      </c>
      <c r="C76" s="79">
        <v>34</v>
      </c>
      <c r="D76" s="79">
        <v>16</v>
      </c>
      <c r="E76" s="79">
        <v>50</v>
      </c>
      <c r="F76" s="23">
        <v>10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/>
      <c r="M76" s="23">
        <v>0</v>
      </c>
      <c r="N76" s="23">
        <v>0</v>
      </c>
      <c r="O76" s="23" t="s">
        <v>25</v>
      </c>
      <c r="P76" s="61">
        <v>2</v>
      </c>
      <c r="Q76" s="54"/>
      <c r="R76" s="70"/>
    </row>
    <row r="77" spans="1:18" ht="15.75" thickBot="1">
      <c r="A77" s="82"/>
      <c r="B77" s="88"/>
      <c r="C77" s="80"/>
      <c r="D77" s="80"/>
      <c r="E77" s="80"/>
      <c r="F77" s="23"/>
      <c r="G77" s="23"/>
      <c r="H77" s="23"/>
      <c r="I77" s="23"/>
      <c r="J77" s="23"/>
      <c r="K77" s="23"/>
      <c r="L77" s="23">
        <v>24</v>
      </c>
      <c r="M77" s="23"/>
      <c r="N77" s="23"/>
      <c r="O77" s="23" t="s">
        <v>26</v>
      </c>
      <c r="P77" s="61"/>
      <c r="Q77" s="54"/>
      <c r="R77" s="70"/>
    </row>
    <row r="78" spans="1:18">
      <c r="A78" s="81" t="s">
        <v>64</v>
      </c>
      <c r="B78" s="109" t="s">
        <v>94</v>
      </c>
      <c r="C78" s="79">
        <f>SUM(F78:N79)</f>
        <v>35</v>
      </c>
      <c r="D78" s="79">
        <v>15</v>
      </c>
      <c r="E78" s="79">
        <v>50</v>
      </c>
      <c r="F78" s="23">
        <v>5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/>
      <c r="M78" s="23">
        <v>0</v>
      </c>
      <c r="N78" s="23">
        <v>0</v>
      </c>
      <c r="O78" s="23" t="s">
        <v>26</v>
      </c>
      <c r="P78" s="65"/>
      <c r="Q78" s="54"/>
      <c r="R78" s="70"/>
    </row>
    <row r="79" spans="1:18" ht="15.75" thickBot="1">
      <c r="A79" s="82"/>
      <c r="B79" s="88"/>
      <c r="C79" s="80"/>
      <c r="D79" s="80"/>
      <c r="E79" s="80"/>
      <c r="F79" s="23"/>
      <c r="G79" s="23"/>
      <c r="H79" s="23"/>
      <c r="I79" s="23"/>
      <c r="J79" s="23"/>
      <c r="K79" s="23"/>
      <c r="L79" s="23">
        <v>30</v>
      </c>
      <c r="M79" s="23"/>
      <c r="N79" s="23"/>
      <c r="O79" s="30" t="s">
        <v>29</v>
      </c>
      <c r="P79" s="61">
        <v>2</v>
      </c>
      <c r="Q79" s="54"/>
      <c r="R79" s="70"/>
    </row>
    <row r="80" spans="1:18">
      <c r="A80" s="81" t="s">
        <v>82</v>
      </c>
      <c r="B80" s="109" t="s">
        <v>83</v>
      </c>
      <c r="C80" s="79">
        <f>SUM(F80:N81)</f>
        <v>34</v>
      </c>
      <c r="D80" s="79">
        <v>16</v>
      </c>
      <c r="E80" s="79">
        <v>50</v>
      </c>
      <c r="F80" s="23">
        <v>14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/>
      <c r="M80" s="23">
        <v>0</v>
      </c>
      <c r="N80" s="23">
        <v>0</v>
      </c>
      <c r="O80" s="30" t="s">
        <v>29</v>
      </c>
      <c r="P80" s="61">
        <v>2</v>
      </c>
      <c r="Q80" s="54"/>
      <c r="R80" s="70"/>
    </row>
    <row r="81" spans="1:18" ht="15.75" thickBot="1">
      <c r="A81" s="82"/>
      <c r="B81" s="88"/>
      <c r="C81" s="80"/>
      <c r="D81" s="80"/>
      <c r="E81" s="80"/>
      <c r="F81" s="23"/>
      <c r="G81" s="23"/>
      <c r="H81" s="23"/>
      <c r="I81" s="23"/>
      <c r="J81" s="23"/>
      <c r="K81" s="23"/>
      <c r="L81" s="23">
        <v>20</v>
      </c>
      <c r="M81" s="23"/>
      <c r="N81" s="23"/>
      <c r="O81" s="23" t="s">
        <v>25</v>
      </c>
      <c r="P81" s="61"/>
      <c r="Q81" s="54"/>
      <c r="R81" s="70"/>
    </row>
    <row r="82" spans="1:18">
      <c r="A82" s="81" t="s">
        <v>64</v>
      </c>
      <c r="B82" s="109" t="s">
        <v>95</v>
      </c>
      <c r="C82" s="79">
        <f>SUM(F82:N83)</f>
        <v>34</v>
      </c>
      <c r="D82" s="79">
        <v>16</v>
      </c>
      <c r="E82" s="79">
        <v>50</v>
      </c>
      <c r="F82" s="23">
        <v>20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/>
      <c r="M82" s="23">
        <v>0</v>
      </c>
      <c r="N82" s="23">
        <v>0</v>
      </c>
      <c r="O82" s="30" t="s">
        <v>29</v>
      </c>
      <c r="P82" s="61">
        <v>2</v>
      </c>
      <c r="Q82" s="54"/>
      <c r="R82" s="70"/>
    </row>
    <row r="83" spans="1:18" ht="15.75" thickBot="1">
      <c r="A83" s="82"/>
      <c r="B83" s="88"/>
      <c r="C83" s="80"/>
      <c r="D83" s="80"/>
      <c r="E83" s="80"/>
      <c r="F83" s="23"/>
      <c r="G83" s="23"/>
      <c r="H83" s="23"/>
      <c r="I83" s="23"/>
      <c r="J83" s="23"/>
      <c r="K83" s="23"/>
      <c r="L83" s="23">
        <v>14</v>
      </c>
      <c r="M83" s="23"/>
      <c r="N83" s="23"/>
      <c r="O83" s="23" t="s">
        <v>26</v>
      </c>
      <c r="P83" s="61"/>
      <c r="Q83" s="54"/>
      <c r="R83" s="70"/>
    </row>
    <row r="84" spans="1:18" ht="21.95" customHeight="1">
      <c r="A84" s="81" t="s">
        <v>68</v>
      </c>
      <c r="B84" s="110" t="s">
        <v>96</v>
      </c>
      <c r="C84" s="79">
        <f>SUM(F84:N85)</f>
        <v>30</v>
      </c>
      <c r="D84" s="79">
        <v>20</v>
      </c>
      <c r="E84" s="79">
        <v>50</v>
      </c>
      <c r="F84" s="23">
        <v>10</v>
      </c>
      <c r="G84" s="23"/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 t="s">
        <v>25</v>
      </c>
      <c r="P84" s="61">
        <v>2</v>
      </c>
      <c r="Q84" s="54"/>
      <c r="R84" s="70"/>
    </row>
    <row r="85" spans="1:18" ht="14.45" customHeight="1" thickBot="1">
      <c r="A85" s="82"/>
      <c r="B85" s="111"/>
      <c r="C85" s="80"/>
      <c r="D85" s="80"/>
      <c r="E85" s="80"/>
      <c r="F85" s="23"/>
      <c r="G85" s="23">
        <v>20</v>
      </c>
      <c r="H85" s="23"/>
      <c r="I85" s="23"/>
      <c r="J85" s="23"/>
      <c r="K85" s="23"/>
      <c r="L85" s="23"/>
      <c r="M85" s="23"/>
      <c r="N85" s="23"/>
      <c r="O85" s="23" t="s">
        <v>26</v>
      </c>
      <c r="P85" s="61"/>
      <c r="Q85" s="54"/>
      <c r="R85" s="70"/>
    </row>
    <row r="86" spans="1:18" ht="23.1" customHeight="1">
      <c r="A86" s="81" t="s">
        <v>97</v>
      </c>
      <c r="B86" s="110" t="s">
        <v>98</v>
      </c>
      <c r="C86" s="79">
        <f>SUM(F86:N87)</f>
        <v>30</v>
      </c>
      <c r="D86" s="79">
        <v>20</v>
      </c>
      <c r="E86" s="79">
        <v>50</v>
      </c>
      <c r="F86" s="23">
        <v>10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/>
      <c r="M86" s="23">
        <v>0</v>
      </c>
      <c r="N86" s="23">
        <v>0</v>
      </c>
      <c r="O86" s="23" t="s">
        <v>26</v>
      </c>
      <c r="P86" s="61">
        <v>0</v>
      </c>
      <c r="Q86" s="54"/>
      <c r="R86" s="70"/>
    </row>
    <row r="87" spans="1:18" ht="14.45" customHeight="1" thickBot="1">
      <c r="A87" s="82"/>
      <c r="B87" s="111"/>
      <c r="C87" s="80"/>
      <c r="D87" s="80"/>
      <c r="E87" s="80"/>
      <c r="F87" s="23"/>
      <c r="G87" s="23"/>
      <c r="H87" s="23"/>
      <c r="I87" s="23"/>
      <c r="J87" s="23"/>
      <c r="K87" s="23"/>
      <c r="L87" s="23">
        <v>20</v>
      </c>
      <c r="M87" s="23"/>
      <c r="N87" s="23"/>
      <c r="O87" s="23" t="s">
        <v>25</v>
      </c>
      <c r="P87" s="61">
        <v>2</v>
      </c>
      <c r="Q87" s="54"/>
      <c r="R87" s="70"/>
    </row>
    <row r="88" spans="1:18" ht="24" customHeight="1">
      <c r="A88" s="81" t="s">
        <v>60</v>
      </c>
      <c r="B88" s="109" t="s">
        <v>99</v>
      </c>
      <c r="C88" s="79">
        <f>SUM(F88:N89)</f>
        <v>36</v>
      </c>
      <c r="D88" s="79">
        <v>14</v>
      </c>
      <c r="E88" s="79">
        <v>50</v>
      </c>
      <c r="F88" s="23">
        <v>10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/>
      <c r="M88" s="23">
        <v>0</v>
      </c>
      <c r="N88" s="23">
        <v>0</v>
      </c>
      <c r="O88" s="23" t="s">
        <v>26</v>
      </c>
      <c r="P88" s="65"/>
      <c r="Q88" s="54"/>
      <c r="R88" s="70"/>
    </row>
    <row r="89" spans="1:18" ht="15.75" thickBot="1">
      <c r="A89" s="82"/>
      <c r="B89" s="88"/>
      <c r="C89" s="80"/>
      <c r="D89" s="80"/>
      <c r="E89" s="80"/>
      <c r="F89" s="23"/>
      <c r="G89" s="23"/>
      <c r="H89" s="23"/>
      <c r="I89" s="23"/>
      <c r="J89" s="23"/>
      <c r="K89" s="23"/>
      <c r="L89" s="23">
        <v>26</v>
      </c>
      <c r="M89" s="23"/>
      <c r="N89" s="23"/>
      <c r="O89" s="23" t="s">
        <v>25</v>
      </c>
      <c r="P89" s="61">
        <v>2</v>
      </c>
      <c r="Q89" s="54"/>
      <c r="R89" s="70"/>
    </row>
    <row r="90" spans="1:18">
      <c r="A90" s="81" t="s">
        <v>60</v>
      </c>
      <c r="B90" s="109" t="s">
        <v>100</v>
      </c>
      <c r="C90" s="79">
        <f>SUM(F90:N91)</f>
        <v>30</v>
      </c>
      <c r="D90" s="79">
        <v>20</v>
      </c>
      <c r="E90" s="79">
        <v>50</v>
      </c>
      <c r="F90" s="23">
        <v>8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/>
      <c r="M90" s="23">
        <v>0</v>
      </c>
      <c r="N90" s="23">
        <v>0</v>
      </c>
      <c r="O90" s="23" t="s">
        <v>26</v>
      </c>
      <c r="P90" s="65"/>
      <c r="Q90" s="54"/>
      <c r="R90" s="70"/>
    </row>
    <row r="91" spans="1:18" ht="15.75" thickBot="1">
      <c r="A91" s="82"/>
      <c r="B91" s="88"/>
      <c r="C91" s="80"/>
      <c r="D91" s="80"/>
      <c r="E91" s="80"/>
      <c r="F91" s="23"/>
      <c r="G91" s="23"/>
      <c r="H91" s="23"/>
      <c r="I91" s="23"/>
      <c r="J91" s="23"/>
      <c r="K91" s="23"/>
      <c r="L91" s="23">
        <v>22</v>
      </c>
      <c r="M91" s="23"/>
      <c r="N91" s="23"/>
      <c r="O91" s="23" t="s">
        <v>25</v>
      </c>
      <c r="P91" s="61">
        <v>2</v>
      </c>
      <c r="Q91" s="54"/>
      <c r="R91" s="70"/>
    </row>
    <row r="92" spans="1:18">
      <c r="A92" s="81" t="s">
        <v>62</v>
      </c>
      <c r="B92" s="109" t="s">
        <v>101</v>
      </c>
      <c r="C92" s="79">
        <f>SUM(F92:N93)</f>
        <v>50</v>
      </c>
      <c r="D92" s="79">
        <v>25</v>
      </c>
      <c r="E92" s="79">
        <v>75</v>
      </c>
      <c r="F92" s="23">
        <v>10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/>
      <c r="M92" s="23">
        <v>0</v>
      </c>
      <c r="N92" s="23">
        <v>0</v>
      </c>
      <c r="O92" s="23" t="s">
        <v>26</v>
      </c>
      <c r="P92" s="65"/>
      <c r="Q92" s="54"/>
      <c r="R92" s="70"/>
    </row>
    <row r="93" spans="1:18" ht="15.75" thickBot="1">
      <c r="A93" s="82"/>
      <c r="B93" s="88"/>
      <c r="C93" s="80"/>
      <c r="D93" s="80"/>
      <c r="E93" s="80"/>
      <c r="F93" s="23"/>
      <c r="G93" s="23"/>
      <c r="H93" s="23"/>
      <c r="I93" s="23"/>
      <c r="J93" s="23"/>
      <c r="K93" s="23"/>
      <c r="L93" s="23">
        <v>40</v>
      </c>
      <c r="M93" s="23"/>
      <c r="N93" s="23"/>
      <c r="O93" s="23" t="s">
        <v>25</v>
      </c>
      <c r="P93" s="61">
        <v>3</v>
      </c>
      <c r="Q93" s="54"/>
      <c r="R93" s="70"/>
    </row>
    <row r="94" spans="1:18" ht="15.75" thickBot="1">
      <c r="A94" s="45" t="s">
        <v>102</v>
      </c>
      <c r="B94" s="46" t="s">
        <v>103</v>
      </c>
      <c r="C94" s="47">
        <v>17</v>
      </c>
      <c r="D94" s="47">
        <v>8</v>
      </c>
      <c r="E94" s="47">
        <v>25</v>
      </c>
      <c r="F94" s="48">
        <v>7</v>
      </c>
      <c r="G94" s="48">
        <v>10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23" t="s">
        <v>26</v>
      </c>
      <c r="P94" s="61">
        <v>1</v>
      </c>
      <c r="Q94" s="54"/>
      <c r="R94" s="70"/>
    </row>
    <row r="95" spans="1:18" ht="28.5" customHeight="1" thickBot="1">
      <c r="A95" s="89" t="s">
        <v>104</v>
      </c>
      <c r="B95" s="90"/>
      <c r="C95" s="73">
        <f t="shared" ref="C95:N95" si="5">SUM(C96:C114)</f>
        <v>660</v>
      </c>
      <c r="D95" s="73">
        <f t="shared" si="5"/>
        <v>132</v>
      </c>
      <c r="E95" s="73">
        <f t="shared" si="5"/>
        <v>792</v>
      </c>
      <c r="F95" s="73">
        <f t="shared" si="5"/>
        <v>211</v>
      </c>
      <c r="G95" s="73">
        <f t="shared" si="5"/>
        <v>75</v>
      </c>
      <c r="H95" s="73">
        <f t="shared" si="5"/>
        <v>0</v>
      </c>
      <c r="I95" s="73">
        <f t="shared" si="5"/>
        <v>0</v>
      </c>
      <c r="J95" s="73">
        <f t="shared" si="5"/>
        <v>0</v>
      </c>
      <c r="K95" s="73">
        <f t="shared" si="5"/>
        <v>0</v>
      </c>
      <c r="L95" s="73">
        <f t="shared" si="5"/>
        <v>74</v>
      </c>
      <c r="M95" s="73">
        <f t="shared" si="5"/>
        <v>300</v>
      </c>
      <c r="N95" s="73">
        <f t="shared" si="5"/>
        <v>0</v>
      </c>
      <c r="O95" s="73">
        <f>SUM(O96:O226)</f>
        <v>0</v>
      </c>
      <c r="P95" s="74">
        <f>SUM(P96:P114)</f>
        <v>30</v>
      </c>
      <c r="Q95" s="54"/>
      <c r="R95" s="70"/>
    </row>
    <row r="96" spans="1:18" ht="24.6" customHeight="1" thickBot="1">
      <c r="A96" s="32" t="s">
        <v>38</v>
      </c>
      <c r="B96" s="34" t="s">
        <v>78</v>
      </c>
      <c r="C96" s="22">
        <f>SUM(F96:N96)</f>
        <v>30</v>
      </c>
      <c r="D96" s="22">
        <v>0</v>
      </c>
      <c r="E96" s="22">
        <v>30</v>
      </c>
      <c r="F96" s="23">
        <v>0</v>
      </c>
      <c r="G96" s="23">
        <v>30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 t="s">
        <v>25</v>
      </c>
      <c r="P96" s="61">
        <v>1</v>
      </c>
      <c r="Q96" s="54"/>
      <c r="R96" s="70"/>
    </row>
    <row r="97" spans="1:18">
      <c r="A97" s="81" t="s">
        <v>60</v>
      </c>
      <c r="B97" s="109" t="s">
        <v>81</v>
      </c>
      <c r="C97" s="79">
        <f>SUM(F97:N98)</f>
        <v>34</v>
      </c>
      <c r="D97" s="79">
        <v>16</v>
      </c>
      <c r="E97" s="79">
        <v>50</v>
      </c>
      <c r="F97" s="23">
        <v>14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/>
      <c r="M97" s="23">
        <v>0</v>
      </c>
      <c r="N97" s="23">
        <v>0</v>
      </c>
      <c r="O97" s="30" t="s">
        <v>29</v>
      </c>
      <c r="P97" s="61">
        <v>2</v>
      </c>
      <c r="Q97" s="54"/>
      <c r="R97" s="70"/>
    </row>
    <row r="98" spans="1:18" ht="15.75" thickBot="1">
      <c r="A98" s="82"/>
      <c r="B98" s="88"/>
      <c r="C98" s="80"/>
      <c r="D98" s="80"/>
      <c r="E98" s="80"/>
      <c r="F98" s="23"/>
      <c r="G98" s="23"/>
      <c r="H98" s="23"/>
      <c r="I98" s="23"/>
      <c r="J98" s="23"/>
      <c r="K98" s="23"/>
      <c r="L98" s="23">
        <v>20</v>
      </c>
      <c r="M98" s="23"/>
      <c r="N98" s="23"/>
      <c r="O98" s="23" t="s">
        <v>25</v>
      </c>
      <c r="P98" s="61"/>
      <c r="Q98" s="54"/>
      <c r="R98" s="70"/>
    </row>
    <row r="99" spans="1:18">
      <c r="A99" s="81" t="s">
        <v>62</v>
      </c>
      <c r="B99" s="109" t="s">
        <v>93</v>
      </c>
      <c r="C99" s="79">
        <f>SUM(F99:N100)</f>
        <v>34</v>
      </c>
      <c r="D99" s="79">
        <v>16</v>
      </c>
      <c r="E99" s="79">
        <v>50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44"/>
      <c r="M99" s="23">
        <v>0</v>
      </c>
      <c r="N99" s="23">
        <v>0</v>
      </c>
      <c r="O99" s="23" t="s">
        <v>29</v>
      </c>
      <c r="P99" s="65"/>
      <c r="Q99" s="54"/>
      <c r="R99" s="70"/>
    </row>
    <row r="100" spans="1:18" ht="15.75" thickBot="1">
      <c r="A100" s="82"/>
      <c r="B100" s="88"/>
      <c r="C100" s="80"/>
      <c r="D100" s="80"/>
      <c r="E100" s="80"/>
      <c r="F100" s="23"/>
      <c r="G100" s="23"/>
      <c r="H100" s="23"/>
      <c r="I100" s="23"/>
      <c r="J100" s="23"/>
      <c r="K100" s="23"/>
      <c r="L100" s="23">
        <v>34</v>
      </c>
      <c r="M100" s="23"/>
      <c r="N100" s="23"/>
      <c r="O100" s="23" t="s">
        <v>25</v>
      </c>
      <c r="P100" s="61">
        <v>2</v>
      </c>
      <c r="Q100" s="54"/>
      <c r="R100" s="70"/>
    </row>
    <row r="101" spans="1:18">
      <c r="A101" s="81" t="s">
        <v>105</v>
      </c>
      <c r="B101" s="118" t="s">
        <v>106</v>
      </c>
      <c r="C101" s="79">
        <f>SUM(F101:N102)</f>
        <v>37</v>
      </c>
      <c r="D101" s="79">
        <v>13</v>
      </c>
      <c r="E101" s="79">
        <v>50</v>
      </c>
      <c r="F101" s="23">
        <v>37</v>
      </c>
      <c r="G101" s="23">
        <v>0</v>
      </c>
      <c r="H101" s="49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 t="s">
        <v>25</v>
      </c>
      <c r="P101" s="61">
        <v>2</v>
      </c>
      <c r="Q101" s="54"/>
      <c r="R101" s="70"/>
    </row>
    <row r="102" spans="1:18" ht="15.75" thickBot="1">
      <c r="A102" s="82"/>
      <c r="B102" s="119"/>
      <c r="C102" s="80"/>
      <c r="D102" s="80"/>
      <c r="E102" s="80"/>
      <c r="F102" s="23"/>
      <c r="G102" s="23"/>
      <c r="H102" s="23"/>
      <c r="I102" s="23"/>
      <c r="J102" s="23"/>
      <c r="K102" s="23"/>
      <c r="L102" s="23"/>
      <c r="M102" s="23"/>
      <c r="N102" s="23"/>
      <c r="O102" s="23" t="s">
        <v>26</v>
      </c>
      <c r="P102" s="61"/>
      <c r="Q102" s="54"/>
      <c r="R102" s="70"/>
    </row>
    <row r="103" spans="1:18">
      <c r="A103" s="81" t="s">
        <v>105</v>
      </c>
      <c r="B103" s="118" t="s">
        <v>107</v>
      </c>
      <c r="C103" s="79">
        <f>SUM(F103:N104)</f>
        <v>34</v>
      </c>
      <c r="D103" s="79">
        <v>16</v>
      </c>
      <c r="E103" s="79">
        <v>50</v>
      </c>
      <c r="F103" s="23">
        <v>34</v>
      </c>
      <c r="G103" s="23">
        <v>0</v>
      </c>
      <c r="H103" s="18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 t="s">
        <v>25</v>
      </c>
      <c r="P103" s="61">
        <v>2</v>
      </c>
      <c r="Q103" s="54"/>
      <c r="R103" s="70"/>
    </row>
    <row r="104" spans="1:18" ht="15.75" thickBot="1">
      <c r="A104" s="82"/>
      <c r="B104" s="119"/>
      <c r="C104" s="80"/>
      <c r="D104" s="80"/>
      <c r="E104" s="80"/>
      <c r="F104" s="23"/>
      <c r="G104" s="23"/>
      <c r="H104" s="23"/>
      <c r="I104" s="23"/>
      <c r="J104" s="23"/>
      <c r="K104" s="23"/>
      <c r="L104" s="23"/>
      <c r="M104" s="23"/>
      <c r="N104" s="23"/>
      <c r="O104" s="23" t="s">
        <v>26</v>
      </c>
      <c r="P104" s="61"/>
      <c r="Q104" s="54"/>
      <c r="R104" s="70"/>
    </row>
    <row r="105" spans="1:18">
      <c r="A105" s="81" t="s">
        <v>105</v>
      </c>
      <c r="B105" s="118" t="s">
        <v>108</v>
      </c>
      <c r="C105" s="79">
        <f>SUM(F105:N106)</f>
        <v>55</v>
      </c>
      <c r="D105" s="79">
        <v>20</v>
      </c>
      <c r="E105" s="79">
        <v>75</v>
      </c>
      <c r="F105" s="23">
        <v>35</v>
      </c>
      <c r="G105" s="23"/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 t="s">
        <v>25</v>
      </c>
      <c r="P105" s="61">
        <v>3</v>
      </c>
      <c r="Q105" s="54"/>
      <c r="R105" s="70"/>
    </row>
    <row r="106" spans="1:18" ht="14.45" customHeight="1" thickBot="1">
      <c r="A106" s="82"/>
      <c r="B106" s="119"/>
      <c r="C106" s="80"/>
      <c r="D106" s="80"/>
      <c r="E106" s="80"/>
      <c r="F106" s="23"/>
      <c r="G106" s="23">
        <v>20</v>
      </c>
      <c r="H106" s="23"/>
      <c r="I106" s="23"/>
      <c r="J106" s="23"/>
      <c r="K106" s="23"/>
      <c r="L106" s="23"/>
      <c r="M106" s="23"/>
      <c r="N106" s="23"/>
      <c r="O106" s="23" t="s">
        <v>26</v>
      </c>
      <c r="P106" s="61"/>
      <c r="Q106" s="54"/>
      <c r="R106" s="70"/>
    </row>
    <row r="107" spans="1:18">
      <c r="A107" s="81" t="s">
        <v>105</v>
      </c>
      <c r="B107" s="118" t="s">
        <v>109</v>
      </c>
      <c r="C107" s="79">
        <f>SUM(F107:N108)</f>
        <v>34</v>
      </c>
      <c r="D107" s="79">
        <v>16</v>
      </c>
      <c r="E107" s="79">
        <v>50</v>
      </c>
      <c r="F107" s="23">
        <v>24</v>
      </c>
      <c r="G107" s="23"/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 t="s">
        <v>25</v>
      </c>
      <c r="P107" s="61">
        <v>2</v>
      </c>
      <c r="Q107" s="54"/>
      <c r="R107" s="70"/>
    </row>
    <row r="108" spans="1:18" ht="15.75" thickBot="1">
      <c r="A108" s="82"/>
      <c r="B108" s="119"/>
      <c r="C108" s="80"/>
      <c r="D108" s="80"/>
      <c r="E108" s="80"/>
      <c r="F108" s="23"/>
      <c r="G108" s="23">
        <v>10</v>
      </c>
      <c r="H108" s="23"/>
      <c r="I108" s="23"/>
      <c r="J108" s="23"/>
      <c r="K108" s="23"/>
      <c r="L108" s="23"/>
      <c r="M108" s="23"/>
      <c r="N108" s="23"/>
      <c r="O108" s="23" t="s">
        <v>26</v>
      </c>
      <c r="P108" s="61"/>
      <c r="Q108" s="54"/>
      <c r="R108" s="70"/>
    </row>
    <row r="109" spans="1:18">
      <c r="A109" s="81" t="s">
        <v>110</v>
      </c>
      <c r="B109" s="118" t="s">
        <v>111</v>
      </c>
      <c r="C109" s="79">
        <f>SUM(F109:N110)</f>
        <v>50</v>
      </c>
      <c r="D109" s="79">
        <v>25</v>
      </c>
      <c r="E109" s="79">
        <v>75</v>
      </c>
      <c r="F109" s="23">
        <v>35</v>
      </c>
      <c r="G109" s="23"/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 t="s">
        <v>25</v>
      </c>
      <c r="P109" s="61">
        <v>3</v>
      </c>
      <c r="Q109" s="54"/>
      <c r="R109" s="70"/>
    </row>
    <row r="110" spans="1:18" ht="14.45" customHeight="1" thickBot="1">
      <c r="A110" s="82"/>
      <c r="B110" s="119"/>
      <c r="C110" s="80"/>
      <c r="D110" s="80"/>
      <c r="E110" s="80"/>
      <c r="F110" s="23"/>
      <c r="G110" s="23">
        <v>15</v>
      </c>
      <c r="H110" s="23"/>
      <c r="I110" s="23"/>
      <c r="J110" s="23"/>
      <c r="K110" s="23"/>
      <c r="L110" s="23"/>
      <c r="M110" s="23"/>
      <c r="N110" s="23"/>
      <c r="O110" s="23" t="s">
        <v>26</v>
      </c>
      <c r="P110" s="61"/>
      <c r="Q110" s="54"/>
      <c r="R110" s="70"/>
    </row>
    <row r="111" spans="1:18">
      <c r="A111" s="81" t="s">
        <v>86</v>
      </c>
      <c r="B111" s="110" t="s">
        <v>112</v>
      </c>
      <c r="C111" s="79">
        <f>SUM(F111:N112)</f>
        <v>32</v>
      </c>
      <c r="D111" s="79">
        <v>5</v>
      </c>
      <c r="E111" s="79">
        <v>37</v>
      </c>
      <c r="F111" s="23">
        <v>12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/>
      <c r="M111" s="23">
        <v>0</v>
      </c>
      <c r="N111" s="23">
        <v>0</v>
      </c>
      <c r="O111" s="23" t="s">
        <v>26</v>
      </c>
      <c r="P111" s="61">
        <v>0</v>
      </c>
      <c r="Q111" s="54"/>
      <c r="R111" s="70"/>
    </row>
    <row r="112" spans="1:18" ht="14.45" customHeight="1" thickBot="1">
      <c r="A112" s="82"/>
      <c r="B112" s="111"/>
      <c r="C112" s="80"/>
      <c r="D112" s="80"/>
      <c r="E112" s="80"/>
      <c r="F112" s="37"/>
      <c r="G112" s="37"/>
      <c r="H112" s="37"/>
      <c r="I112" s="37"/>
      <c r="J112" s="37"/>
      <c r="K112" s="37"/>
      <c r="L112" s="37">
        <v>20</v>
      </c>
      <c r="M112" s="37"/>
      <c r="N112" s="37"/>
      <c r="O112" s="37" t="s">
        <v>25</v>
      </c>
      <c r="P112" s="63">
        <v>1</v>
      </c>
      <c r="Q112" s="54"/>
      <c r="R112" s="70"/>
    </row>
    <row r="113" spans="1:21" ht="15.75" thickBot="1">
      <c r="A113" s="32" t="s">
        <v>70</v>
      </c>
      <c r="B113" s="38" t="s">
        <v>113</v>
      </c>
      <c r="C113" s="22">
        <v>20</v>
      </c>
      <c r="D113" s="22">
        <v>5</v>
      </c>
      <c r="E113" s="22">
        <v>25</v>
      </c>
      <c r="F113" s="23">
        <v>20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 t="s">
        <v>25</v>
      </c>
      <c r="P113" s="61">
        <v>1</v>
      </c>
      <c r="Q113" s="54"/>
      <c r="R113" s="70"/>
    </row>
    <row r="114" spans="1:21" ht="15.75" thickBot="1">
      <c r="A114" s="32" t="s">
        <v>114</v>
      </c>
      <c r="B114" s="42" t="s">
        <v>115</v>
      </c>
      <c r="C114" s="22">
        <f>SUM(F114:N114)</f>
        <v>300</v>
      </c>
      <c r="D114" s="22">
        <v>0</v>
      </c>
      <c r="E114" s="22">
        <v>300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300</v>
      </c>
      <c r="N114" s="23">
        <v>0</v>
      </c>
      <c r="O114" s="23" t="s">
        <v>25</v>
      </c>
      <c r="P114" s="61">
        <v>11</v>
      </c>
      <c r="Q114" s="54"/>
      <c r="R114" s="70"/>
    </row>
    <row r="115" spans="1:21" ht="15.75" thickBot="1">
      <c r="A115" s="89" t="s">
        <v>116</v>
      </c>
      <c r="B115" s="90"/>
      <c r="C115" s="73">
        <f t="shared" ref="C115:N115" si="6">SUM(C116:C139)</f>
        <v>530</v>
      </c>
      <c r="D115" s="73">
        <f t="shared" si="6"/>
        <v>230</v>
      </c>
      <c r="E115" s="73">
        <f t="shared" si="6"/>
        <v>755</v>
      </c>
      <c r="F115" s="73">
        <f t="shared" si="6"/>
        <v>164</v>
      </c>
      <c r="G115" s="73">
        <f t="shared" si="6"/>
        <v>111</v>
      </c>
      <c r="H115" s="73">
        <f t="shared" si="6"/>
        <v>10</v>
      </c>
      <c r="I115" s="73">
        <f t="shared" si="6"/>
        <v>0</v>
      </c>
      <c r="J115" s="73">
        <f t="shared" si="6"/>
        <v>0</v>
      </c>
      <c r="K115" s="73">
        <f t="shared" si="6"/>
        <v>0</v>
      </c>
      <c r="L115" s="73">
        <f t="shared" si="6"/>
        <v>145</v>
      </c>
      <c r="M115" s="73">
        <f t="shared" si="6"/>
        <v>100</v>
      </c>
      <c r="N115" s="73">
        <f t="shared" si="6"/>
        <v>0</v>
      </c>
      <c r="O115" s="73">
        <f>SUM(O116:O133)</f>
        <v>0</v>
      </c>
      <c r="P115" s="74">
        <f>SUM(P116:P139)</f>
        <v>30</v>
      </c>
      <c r="Q115" s="54"/>
      <c r="R115" s="70"/>
    </row>
    <row r="116" spans="1:21" ht="15.75" thickBot="1">
      <c r="A116" s="32" t="s">
        <v>38</v>
      </c>
      <c r="B116" s="34" t="s">
        <v>78</v>
      </c>
      <c r="C116" s="22">
        <f>SUM(F116:N116)</f>
        <v>30</v>
      </c>
      <c r="D116" s="22">
        <v>0</v>
      </c>
      <c r="E116" s="22">
        <v>30</v>
      </c>
      <c r="F116" s="23">
        <v>0</v>
      </c>
      <c r="G116" s="23">
        <v>30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 t="s">
        <v>25</v>
      </c>
      <c r="P116" s="61">
        <v>1</v>
      </c>
      <c r="Q116" s="54"/>
      <c r="R116" s="70"/>
    </row>
    <row r="117" spans="1:21">
      <c r="A117" s="81" t="s">
        <v>105</v>
      </c>
      <c r="B117" s="118" t="s">
        <v>117</v>
      </c>
      <c r="C117" s="79">
        <f>SUM(F117:N118)</f>
        <v>39</v>
      </c>
      <c r="D117" s="79">
        <v>16</v>
      </c>
      <c r="E117" s="79">
        <v>50</v>
      </c>
      <c r="F117" s="23">
        <v>14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/>
      <c r="M117" s="23">
        <v>0</v>
      </c>
      <c r="N117" s="23">
        <v>0</v>
      </c>
      <c r="O117" s="30" t="s">
        <v>29</v>
      </c>
      <c r="P117" s="61">
        <v>2</v>
      </c>
      <c r="Q117" s="54"/>
      <c r="R117" s="70"/>
      <c r="S117" s="18"/>
      <c r="T117" s="18"/>
      <c r="U117" s="18"/>
    </row>
    <row r="118" spans="1:21" ht="15.75" thickBot="1">
      <c r="A118" s="82"/>
      <c r="B118" s="119"/>
      <c r="C118" s="80"/>
      <c r="D118" s="80"/>
      <c r="E118" s="80"/>
      <c r="F118" s="23"/>
      <c r="G118" s="23"/>
      <c r="H118" s="23"/>
      <c r="I118" s="23"/>
      <c r="J118" s="23"/>
      <c r="K118" s="23"/>
      <c r="L118" s="23">
        <v>25</v>
      </c>
      <c r="M118" s="23"/>
      <c r="N118" s="23"/>
      <c r="O118" s="23" t="s">
        <v>25</v>
      </c>
      <c r="P118" s="61"/>
      <c r="Q118" s="54"/>
      <c r="R118" s="70"/>
    </row>
    <row r="119" spans="1:21" ht="14.45" customHeight="1">
      <c r="A119" s="81" t="s">
        <v>118</v>
      </c>
      <c r="B119" s="118" t="s">
        <v>119</v>
      </c>
      <c r="C119" s="79">
        <f>SUM(F119:M120)</f>
        <v>34</v>
      </c>
      <c r="D119" s="79">
        <v>16</v>
      </c>
      <c r="E119" s="79">
        <v>50</v>
      </c>
      <c r="F119" s="23">
        <v>24</v>
      </c>
      <c r="G119" s="23"/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 t="s">
        <v>25</v>
      </c>
      <c r="P119" s="61">
        <v>2</v>
      </c>
      <c r="Q119" s="54"/>
      <c r="R119" s="70"/>
    </row>
    <row r="120" spans="1:21" ht="20.45" customHeight="1" thickBot="1">
      <c r="A120" s="82"/>
      <c r="B120" s="119"/>
      <c r="C120" s="80"/>
      <c r="D120" s="80"/>
      <c r="E120" s="80"/>
      <c r="F120" s="23"/>
      <c r="G120" s="23">
        <v>10</v>
      </c>
      <c r="H120" s="23"/>
      <c r="I120" s="23"/>
      <c r="J120" s="23"/>
      <c r="K120" s="23"/>
      <c r="L120" s="23"/>
      <c r="M120" s="23"/>
      <c r="N120" s="23"/>
      <c r="O120" s="23" t="s">
        <v>26</v>
      </c>
      <c r="P120" s="61"/>
      <c r="Q120" s="54"/>
      <c r="R120" s="70"/>
    </row>
    <row r="121" spans="1:21" ht="14.45" customHeight="1">
      <c r="A121" s="81" t="s">
        <v>105</v>
      </c>
      <c r="B121" s="118" t="s">
        <v>120</v>
      </c>
      <c r="C121" s="79">
        <f>SUM(F121:N122)</f>
        <v>44</v>
      </c>
      <c r="D121" s="79">
        <v>31</v>
      </c>
      <c r="E121" s="79">
        <v>75</v>
      </c>
      <c r="F121" s="23">
        <v>30</v>
      </c>
      <c r="G121" s="23"/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 t="s">
        <v>25</v>
      </c>
      <c r="P121" s="61">
        <v>3</v>
      </c>
      <c r="Q121" s="54"/>
      <c r="R121" s="70"/>
    </row>
    <row r="122" spans="1:21" ht="15.75" thickBot="1">
      <c r="A122" s="82"/>
      <c r="B122" s="119"/>
      <c r="C122" s="80"/>
      <c r="D122" s="80"/>
      <c r="E122" s="80"/>
      <c r="F122" s="23"/>
      <c r="G122" s="23">
        <v>14</v>
      </c>
      <c r="H122" s="23"/>
      <c r="I122" s="23"/>
      <c r="J122" s="23"/>
      <c r="K122" s="23"/>
      <c r="L122" s="23"/>
      <c r="M122" s="23"/>
      <c r="N122" s="23"/>
      <c r="O122" s="23" t="s">
        <v>26</v>
      </c>
      <c r="P122" s="61"/>
      <c r="Q122" s="54"/>
      <c r="R122" s="70"/>
    </row>
    <row r="123" spans="1:21" ht="14.45" customHeight="1">
      <c r="A123" s="81" t="s">
        <v>121</v>
      </c>
      <c r="B123" s="118" t="s">
        <v>122</v>
      </c>
      <c r="C123" s="79">
        <f>SUM(F123:N124)</f>
        <v>50</v>
      </c>
      <c r="D123" s="79">
        <v>25</v>
      </c>
      <c r="E123" s="79">
        <v>75</v>
      </c>
      <c r="F123" s="23">
        <v>15</v>
      </c>
      <c r="G123" s="23"/>
      <c r="H123" s="23">
        <v>0</v>
      </c>
      <c r="I123" s="23">
        <v>0</v>
      </c>
      <c r="J123" s="23">
        <v>0</v>
      </c>
      <c r="K123" s="23">
        <v>0</v>
      </c>
      <c r="L123" s="23"/>
      <c r="M123" s="23">
        <v>0</v>
      </c>
      <c r="N123" s="23">
        <v>0</v>
      </c>
      <c r="O123" s="30" t="s">
        <v>29</v>
      </c>
      <c r="P123" s="61">
        <v>3</v>
      </c>
      <c r="Q123" s="54"/>
      <c r="R123" s="70"/>
    </row>
    <row r="124" spans="1:21" ht="15.75" thickBot="1">
      <c r="A124" s="82"/>
      <c r="B124" s="119"/>
      <c r="C124" s="80"/>
      <c r="D124" s="80"/>
      <c r="E124" s="80"/>
      <c r="F124" s="23"/>
      <c r="G124" s="23"/>
      <c r="H124" s="23"/>
      <c r="I124" s="23"/>
      <c r="J124" s="23"/>
      <c r="K124" s="23"/>
      <c r="L124" s="23">
        <v>35</v>
      </c>
      <c r="M124" s="23"/>
      <c r="N124" s="23"/>
      <c r="O124" s="23" t="s">
        <v>25</v>
      </c>
      <c r="P124" s="61"/>
      <c r="Q124" s="54"/>
      <c r="R124" s="70"/>
    </row>
    <row r="125" spans="1:21" ht="14.45" customHeight="1">
      <c r="A125" s="81" t="s">
        <v>123</v>
      </c>
      <c r="B125" s="118" t="s">
        <v>124</v>
      </c>
      <c r="C125" s="79">
        <f>SUM(F125:N126)</f>
        <v>50</v>
      </c>
      <c r="D125" s="79">
        <v>25</v>
      </c>
      <c r="E125" s="79">
        <v>75</v>
      </c>
      <c r="F125" s="23">
        <v>15</v>
      </c>
      <c r="G125" s="23"/>
      <c r="H125" s="23">
        <v>0</v>
      </c>
      <c r="I125" s="23">
        <v>0</v>
      </c>
      <c r="J125" s="23">
        <v>0</v>
      </c>
      <c r="K125" s="23">
        <v>0</v>
      </c>
      <c r="L125" s="23"/>
      <c r="M125" s="23">
        <v>0</v>
      </c>
      <c r="N125" s="23">
        <v>0</v>
      </c>
      <c r="O125" s="30" t="s">
        <v>29</v>
      </c>
      <c r="P125" s="61">
        <v>3</v>
      </c>
      <c r="Q125" s="54"/>
      <c r="R125" s="70"/>
    </row>
    <row r="126" spans="1:21" ht="15.75" thickBot="1">
      <c r="A126" s="82"/>
      <c r="B126" s="119"/>
      <c r="C126" s="80"/>
      <c r="D126" s="80"/>
      <c r="E126" s="80"/>
      <c r="F126" s="23"/>
      <c r="G126" s="23"/>
      <c r="H126" s="23"/>
      <c r="I126" s="23"/>
      <c r="J126" s="23"/>
      <c r="K126" s="23"/>
      <c r="L126" s="23">
        <v>35</v>
      </c>
      <c r="M126" s="23"/>
      <c r="N126" s="23"/>
      <c r="O126" s="23" t="s">
        <v>25</v>
      </c>
      <c r="P126" s="61"/>
      <c r="Q126" s="54"/>
      <c r="R126" s="70"/>
    </row>
    <row r="127" spans="1:21" ht="14.45" customHeight="1">
      <c r="A127" s="81" t="s">
        <v>125</v>
      </c>
      <c r="B127" s="118" t="s">
        <v>126</v>
      </c>
      <c r="C127" s="79">
        <f>SUM(F127:N128)</f>
        <v>50</v>
      </c>
      <c r="D127" s="79">
        <v>25</v>
      </c>
      <c r="E127" s="79">
        <v>75</v>
      </c>
      <c r="F127" s="23">
        <v>25</v>
      </c>
      <c r="G127" s="23"/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 t="s">
        <v>25</v>
      </c>
      <c r="P127" s="61">
        <v>3</v>
      </c>
      <c r="Q127" s="54"/>
      <c r="R127" s="70"/>
    </row>
    <row r="128" spans="1:21" ht="22.5" customHeight="1" thickBot="1">
      <c r="A128" s="82"/>
      <c r="B128" s="119"/>
      <c r="C128" s="80"/>
      <c r="D128" s="80"/>
      <c r="E128" s="80"/>
      <c r="F128" s="23"/>
      <c r="G128" s="23">
        <v>25</v>
      </c>
      <c r="H128" s="23"/>
      <c r="I128" s="23"/>
      <c r="J128" s="23"/>
      <c r="K128" s="23"/>
      <c r="L128" s="23"/>
      <c r="M128" s="23"/>
      <c r="N128" s="23"/>
      <c r="O128" s="23" t="s">
        <v>26</v>
      </c>
      <c r="P128" s="61"/>
      <c r="Q128" s="54"/>
      <c r="R128" s="70"/>
    </row>
    <row r="129" spans="1:18" ht="14.45" customHeight="1">
      <c r="A129" s="81" t="s">
        <v>127</v>
      </c>
      <c r="B129" s="118" t="s">
        <v>128</v>
      </c>
      <c r="C129" s="79">
        <f>SUM(F129:N130)</f>
        <v>34</v>
      </c>
      <c r="D129" s="79">
        <v>16</v>
      </c>
      <c r="E129" s="79">
        <v>50</v>
      </c>
      <c r="F129" s="23">
        <v>14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/>
      <c r="M129" s="23">
        <v>0</v>
      </c>
      <c r="N129" s="23">
        <v>0</v>
      </c>
      <c r="O129" s="30" t="s">
        <v>29</v>
      </c>
      <c r="P129" s="61">
        <v>2</v>
      </c>
      <c r="Q129" s="54"/>
      <c r="R129" s="70"/>
    </row>
    <row r="130" spans="1:18" ht="15.75" thickBot="1">
      <c r="A130" s="82"/>
      <c r="B130" s="119"/>
      <c r="C130" s="80"/>
      <c r="D130" s="80"/>
      <c r="E130" s="80"/>
      <c r="F130" s="23"/>
      <c r="G130" s="23"/>
      <c r="H130" s="23"/>
      <c r="I130" s="23"/>
      <c r="J130" s="23"/>
      <c r="K130" s="23"/>
      <c r="L130" s="23">
        <v>20</v>
      </c>
      <c r="M130" s="23"/>
      <c r="N130" s="23"/>
      <c r="O130" s="23" t="s">
        <v>25</v>
      </c>
      <c r="P130" s="61"/>
      <c r="Q130" s="54"/>
      <c r="R130" s="70"/>
    </row>
    <row r="131" spans="1:18" ht="30.6" customHeight="1" thickBot="1">
      <c r="A131" s="32" t="s">
        <v>129</v>
      </c>
      <c r="B131" s="42" t="s">
        <v>130</v>
      </c>
      <c r="C131" s="22">
        <f>SUM(F131:N131)</f>
        <v>100</v>
      </c>
      <c r="D131" s="22">
        <v>0</v>
      </c>
      <c r="E131" s="22">
        <v>100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100</v>
      </c>
      <c r="N131" s="22">
        <v>0</v>
      </c>
      <c r="O131" s="22" t="s">
        <v>25</v>
      </c>
      <c r="P131" s="66">
        <v>4</v>
      </c>
      <c r="Q131" s="54"/>
      <c r="R131" s="70"/>
    </row>
    <row r="132" spans="1:18" ht="23.45" customHeight="1">
      <c r="A132" s="81" t="s">
        <v>86</v>
      </c>
      <c r="B132" s="120" t="s">
        <v>131</v>
      </c>
      <c r="C132" s="79">
        <f>SUM(F132:N133)</f>
        <v>27</v>
      </c>
      <c r="D132" s="79">
        <v>23</v>
      </c>
      <c r="E132" s="79">
        <v>50</v>
      </c>
      <c r="F132" s="23">
        <v>12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/>
      <c r="M132" s="23">
        <v>0</v>
      </c>
      <c r="N132" s="23">
        <v>0</v>
      </c>
      <c r="O132" s="23" t="s">
        <v>26</v>
      </c>
      <c r="P132" s="65"/>
      <c r="Q132" s="54"/>
      <c r="R132" s="70"/>
    </row>
    <row r="133" spans="1:18" ht="36" customHeight="1" thickBot="1">
      <c r="A133" s="82"/>
      <c r="B133" s="111"/>
      <c r="C133" s="80"/>
      <c r="D133" s="80"/>
      <c r="E133" s="80"/>
      <c r="F133" s="23"/>
      <c r="G133" s="23"/>
      <c r="H133" s="23"/>
      <c r="I133" s="23"/>
      <c r="J133" s="23"/>
      <c r="K133" s="23"/>
      <c r="L133" s="23">
        <v>15</v>
      </c>
      <c r="M133" s="23"/>
      <c r="N133" s="23"/>
      <c r="O133" s="23" t="s">
        <v>25</v>
      </c>
      <c r="P133" s="61">
        <v>2</v>
      </c>
      <c r="Q133" s="54"/>
      <c r="R133" s="70"/>
    </row>
    <row r="134" spans="1:18" ht="14.45" customHeight="1">
      <c r="A134" s="81" t="s">
        <v>132</v>
      </c>
      <c r="B134" s="87" t="s">
        <v>133</v>
      </c>
      <c r="C134" s="79">
        <f>SUM(F134:N135)</f>
        <v>20</v>
      </c>
      <c r="D134" s="79">
        <v>5</v>
      </c>
      <c r="E134" s="79">
        <v>25</v>
      </c>
      <c r="F134" s="31">
        <v>5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/>
      <c r="M134" s="31">
        <v>0</v>
      </c>
      <c r="N134" s="31">
        <v>0</v>
      </c>
      <c r="O134" s="31" t="s">
        <v>26</v>
      </c>
      <c r="P134" s="67"/>
      <c r="Q134" s="54"/>
      <c r="R134" s="70"/>
    </row>
    <row r="135" spans="1:18" ht="20.100000000000001" customHeight="1" thickBot="1">
      <c r="A135" s="82"/>
      <c r="B135" s="88"/>
      <c r="C135" s="80"/>
      <c r="D135" s="80"/>
      <c r="E135" s="80"/>
      <c r="F135" s="23"/>
      <c r="G135" s="23"/>
      <c r="H135" s="23"/>
      <c r="I135" s="23"/>
      <c r="J135" s="23"/>
      <c r="K135" s="23"/>
      <c r="L135" s="23">
        <v>15</v>
      </c>
      <c r="M135" s="23"/>
      <c r="N135" s="23"/>
      <c r="O135" s="23" t="s">
        <v>25</v>
      </c>
      <c r="P135" s="61">
        <v>1</v>
      </c>
      <c r="Q135" s="54"/>
      <c r="R135" s="70"/>
    </row>
    <row r="136" spans="1:18" ht="20.100000000000001" customHeight="1">
      <c r="A136" s="81" t="s">
        <v>134</v>
      </c>
      <c r="B136" s="110" t="s">
        <v>135</v>
      </c>
      <c r="C136" s="79">
        <f>SUM(F136:N137)</f>
        <v>24</v>
      </c>
      <c r="D136" s="79">
        <v>26</v>
      </c>
      <c r="E136" s="79">
        <v>50</v>
      </c>
      <c r="F136" s="23">
        <v>10</v>
      </c>
      <c r="G136" s="23">
        <v>14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 t="s">
        <v>26</v>
      </c>
      <c r="P136" s="65"/>
      <c r="Q136" s="54"/>
      <c r="R136" s="70"/>
    </row>
    <row r="137" spans="1:18" ht="20.100000000000001" customHeight="1" thickBot="1">
      <c r="A137" s="82"/>
      <c r="B137" s="111"/>
      <c r="C137" s="80"/>
      <c r="D137" s="80"/>
      <c r="E137" s="80"/>
      <c r="F137" s="23"/>
      <c r="G137" s="23"/>
      <c r="H137" s="23"/>
      <c r="I137" s="23"/>
      <c r="J137" s="23"/>
      <c r="K137" s="23"/>
      <c r="L137" s="23"/>
      <c r="M137" s="23"/>
      <c r="N137" s="23"/>
      <c r="O137" s="23" t="s">
        <v>25</v>
      </c>
      <c r="P137" s="61">
        <v>2</v>
      </c>
      <c r="Q137" s="54"/>
      <c r="R137" s="70"/>
    </row>
    <row r="138" spans="1:18" ht="14.45" customHeight="1">
      <c r="A138" s="81" t="s">
        <v>136</v>
      </c>
      <c r="B138" s="110" t="s">
        <v>137</v>
      </c>
      <c r="C138" s="79">
        <f>SUM(F138:N139)</f>
        <v>28</v>
      </c>
      <c r="D138" s="79">
        <v>22</v>
      </c>
      <c r="E138" s="79">
        <v>50</v>
      </c>
      <c r="F138" s="23">
        <v>0</v>
      </c>
      <c r="G138" s="23">
        <v>18</v>
      </c>
      <c r="H138" s="23"/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 t="s">
        <v>26</v>
      </c>
      <c r="P138" s="65"/>
      <c r="Q138" s="54"/>
      <c r="R138" s="70"/>
    </row>
    <row r="139" spans="1:18" ht="15.75" thickBot="1">
      <c r="A139" s="82"/>
      <c r="B139" s="111"/>
      <c r="C139" s="80"/>
      <c r="D139" s="80"/>
      <c r="E139" s="80"/>
      <c r="F139" s="23"/>
      <c r="G139" s="23"/>
      <c r="H139" s="23">
        <v>10</v>
      </c>
      <c r="I139" s="23"/>
      <c r="J139" s="23"/>
      <c r="K139" s="23"/>
      <c r="L139" s="23"/>
      <c r="M139" s="23"/>
      <c r="N139" s="23"/>
      <c r="O139" s="23" t="s">
        <v>25</v>
      </c>
      <c r="P139" s="61">
        <v>2</v>
      </c>
      <c r="Q139" s="54"/>
      <c r="R139" s="70"/>
    </row>
    <row r="140" spans="1:18" ht="14.45" customHeight="1" thickBot="1">
      <c r="A140" s="89" t="s">
        <v>138</v>
      </c>
      <c r="B140" s="90"/>
      <c r="C140" s="73">
        <f>SUM(C141:C159)</f>
        <v>601</v>
      </c>
      <c r="D140" s="73">
        <f t="shared" ref="D140:J140" si="7">SUM(D141:D159)</f>
        <v>174</v>
      </c>
      <c r="E140" s="73">
        <f t="shared" si="7"/>
        <v>780</v>
      </c>
      <c r="F140" s="73">
        <f t="shared" si="7"/>
        <v>137</v>
      </c>
      <c r="G140" s="73">
        <f t="shared" si="7"/>
        <v>92</v>
      </c>
      <c r="H140" s="73">
        <f t="shared" si="7"/>
        <v>0</v>
      </c>
      <c r="I140" s="73">
        <f t="shared" si="7"/>
        <v>0</v>
      </c>
      <c r="J140" s="73">
        <f t="shared" si="7"/>
        <v>0</v>
      </c>
      <c r="K140" s="73">
        <f>SUM(K141:K159)</f>
        <v>0</v>
      </c>
      <c r="L140" s="73">
        <f>SUM(L141:L159)</f>
        <v>172</v>
      </c>
      <c r="M140" s="73">
        <f>SUM(M141:M159)</f>
        <v>200</v>
      </c>
      <c r="N140" s="73">
        <f>SUM(N141:N159)</f>
        <v>0</v>
      </c>
      <c r="O140" s="73">
        <f>SUM(O141:O156)</f>
        <v>0</v>
      </c>
      <c r="P140" s="74">
        <f>SUM(P141:P159)</f>
        <v>30</v>
      </c>
      <c r="Q140" s="54"/>
      <c r="R140" s="70"/>
    </row>
    <row r="141" spans="1:18" ht="15.75" thickBot="1">
      <c r="A141" s="32" t="s">
        <v>50</v>
      </c>
      <c r="B141" s="34" t="s">
        <v>78</v>
      </c>
      <c r="C141" s="22">
        <f>SUM(F141:N141)</f>
        <v>30</v>
      </c>
      <c r="D141" s="22">
        <v>0</v>
      </c>
      <c r="E141" s="22">
        <v>30</v>
      </c>
      <c r="F141" s="23">
        <v>0</v>
      </c>
      <c r="G141" s="23">
        <v>30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30" t="s">
        <v>29</v>
      </c>
      <c r="P141" s="61">
        <v>1</v>
      </c>
      <c r="Q141" s="54"/>
      <c r="R141" s="70"/>
    </row>
    <row r="142" spans="1:18">
      <c r="A142" s="81" t="s">
        <v>105</v>
      </c>
      <c r="B142" s="118" t="s">
        <v>139</v>
      </c>
      <c r="C142" s="79">
        <f>SUM(F142:N143)</f>
        <v>47</v>
      </c>
      <c r="D142" s="79">
        <v>23</v>
      </c>
      <c r="E142" s="79">
        <v>75</v>
      </c>
      <c r="F142" s="23">
        <v>10</v>
      </c>
      <c r="G142" s="23">
        <v>17</v>
      </c>
      <c r="H142" s="23">
        <v>0</v>
      </c>
      <c r="I142" s="23">
        <v>0</v>
      </c>
      <c r="J142" s="23">
        <v>0</v>
      </c>
      <c r="K142" s="23">
        <v>0</v>
      </c>
      <c r="L142" s="23"/>
      <c r="M142" s="23">
        <v>0</v>
      </c>
      <c r="N142" s="23">
        <v>0</v>
      </c>
      <c r="O142" s="30" t="s">
        <v>140</v>
      </c>
      <c r="P142" s="61">
        <v>3</v>
      </c>
      <c r="Q142" s="54"/>
      <c r="R142" s="70"/>
    </row>
    <row r="143" spans="1:18" ht="25.5" customHeight="1" thickBot="1">
      <c r="A143" s="82"/>
      <c r="B143" s="119"/>
      <c r="C143" s="80"/>
      <c r="D143" s="80"/>
      <c r="E143" s="80"/>
      <c r="F143" s="23"/>
      <c r="G143" s="23"/>
      <c r="H143" s="23"/>
      <c r="I143" s="23"/>
      <c r="J143" s="23"/>
      <c r="K143" s="23"/>
      <c r="L143" s="23">
        <v>20</v>
      </c>
      <c r="M143" s="23"/>
      <c r="N143" s="23"/>
      <c r="O143" s="23" t="s">
        <v>25</v>
      </c>
      <c r="P143" s="61"/>
      <c r="Q143" s="54"/>
      <c r="R143" s="70"/>
    </row>
    <row r="144" spans="1:18" ht="14.45" customHeight="1">
      <c r="A144" s="81" t="s">
        <v>105</v>
      </c>
      <c r="B144" s="121" t="s">
        <v>141</v>
      </c>
      <c r="C144" s="79">
        <f>SUM(F144:N145)</f>
        <v>60</v>
      </c>
      <c r="D144" s="79">
        <v>40</v>
      </c>
      <c r="E144" s="79">
        <v>100</v>
      </c>
      <c r="F144" s="23">
        <v>15</v>
      </c>
      <c r="G144" s="50">
        <v>20</v>
      </c>
      <c r="H144" s="23">
        <v>0</v>
      </c>
      <c r="I144" s="23">
        <v>0</v>
      </c>
      <c r="J144" s="23">
        <v>0</v>
      </c>
      <c r="K144" s="23">
        <v>0</v>
      </c>
      <c r="L144" s="23"/>
      <c r="M144" s="23">
        <v>0</v>
      </c>
      <c r="N144" s="23">
        <v>0</v>
      </c>
      <c r="O144" s="30" t="s">
        <v>140</v>
      </c>
      <c r="P144" s="61">
        <v>4</v>
      </c>
      <c r="Q144" s="54"/>
      <c r="R144" s="70"/>
    </row>
    <row r="145" spans="1:18" ht="29.45" customHeight="1" thickBot="1">
      <c r="A145" s="82"/>
      <c r="B145" s="122"/>
      <c r="C145" s="80"/>
      <c r="D145" s="80"/>
      <c r="E145" s="80"/>
      <c r="F145" s="23"/>
      <c r="G145" s="23"/>
      <c r="H145" s="23"/>
      <c r="I145" s="23"/>
      <c r="J145" s="23"/>
      <c r="K145" s="23"/>
      <c r="L145" s="23">
        <v>25</v>
      </c>
      <c r="M145" s="23"/>
      <c r="N145" s="23"/>
      <c r="O145" s="23" t="s">
        <v>25</v>
      </c>
      <c r="P145" s="61"/>
      <c r="Q145" s="54"/>
      <c r="R145" s="70"/>
    </row>
    <row r="146" spans="1:18" ht="14.45" customHeight="1">
      <c r="A146" s="81" t="s">
        <v>118</v>
      </c>
      <c r="B146" s="118" t="s">
        <v>142</v>
      </c>
      <c r="C146" s="79">
        <f>SUM(F146:N147)</f>
        <v>50</v>
      </c>
      <c r="D146" s="79">
        <v>25</v>
      </c>
      <c r="E146" s="79">
        <v>75</v>
      </c>
      <c r="F146" s="23">
        <v>15</v>
      </c>
      <c r="G146" s="23">
        <v>15</v>
      </c>
      <c r="H146" s="23">
        <v>0</v>
      </c>
      <c r="I146" s="23">
        <v>0</v>
      </c>
      <c r="J146" s="23">
        <v>0</v>
      </c>
      <c r="K146" s="23">
        <v>0</v>
      </c>
      <c r="L146" s="23"/>
      <c r="M146" s="23">
        <v>0</v>
      </c>
      <c r="N146" s="23">
        <v>0</v>
      </c>
      <c r="O146" s="23" t="s">
        <v>143</v>
      </c>
      <c r="P146" s="61">
        <v>3</v>
      </c>
      <c r="Q146" s="54"/>
      <c r="R146" s="70"/>
    </row>
    <row r="147" spans="1:18" ht="26.45" customHeight="1" thickBot="1">
      <c r="A147" s="82"/>
      <c r="B147" s="119"/>
      <c r="C147" s="80"/>
      <c r="D147" s="80"/>
      <c r="E147" s="80"/>
      <c r="F147" s="23"/>
      <c r="G147" s="23"/>
      <c r="H147" s="23"/>
      <c r="I147" s="23"/>
      <c r="J147" s="23"/>
      <c r="K147" s="23"/>
      <c r="L147" s="23">
        <v>20</v>
      </c>
      <c r="M147" s="23"/>
      <c r="N147" s="23"/>
      <c r="O147" s="23" t="s">
        <v>25</v>
      </c>
      <c r="P147" s="61"/>
      <c r="Q147" s="54"/>
      <c r="R147" s="70"/>
    </row>
    <row r="148" spans="1:18" ht="14.45" customHeight="1">
      <c r="A148" s="81" t="s">
        <v>123</v>
      </c>
      <c r="B148" s="118" t="s">
        <v>144</v>
      </c>
      <c r="C148" s="79">
        <f>SUM(F148:N149)</f>
        <v>50</v>
      </c>
      <c r="D148" s="79">
        <v>25</v>
      </c>
      <c r="E148" s="79">
        <v>75</v>
      </c>
      <c r="F148" s="23">
        <v>20</v>
      </c>
      <c r="G148" s="23"/>
      <c r="H148" s="23">
        <v>0</v>
      </c>
      <c r="I148" s="23">
        <v>0</v>
      </c>
      <c r="J148" s="23">
        <v>0</v>
      </c>
      <c r="K148" s="23">
        <v>0</v>
      </c>
      <c r="L148" s="23"/>
      <c r="M148" s="23">
        <v>0</v>
      </c>
      <c r="N148" s="23">
        <v>0</v>
      </c>
      <c r="O148" s="30" t="s">
        <v>29</v>
      </c>
      <c r="P148" s="61">
        <v>3</v>
      </c>
      <c r="Q148" s="54"/>
      <c r="R148" s="70"/>
    </row>
    <row r="149" spans="1:18" ht="32.1" customHeight="1" thickBot="1">
      <c r="A149" s="82"/>
      <c r="B149" s="119"/>
      <c r="C149" s="80"/>
      <c r="D149" s="80"/>
      <c r="E149" s="80"/>
      <c r="F149" s="23"/>
      <c r="G149" s="23"/>
      <c r="H149" s="23"/>
      <c r="I149" s="23"/>
      <c r="J149" s="23"/>
      <c r="K149" s="23"/>
      <c r="L149" s="23">
        <v>30</v>
      </c>
      <c r="M149" s="23"/>
      <c r="N149" s="23"/>
      <c r="O149" s="23" t="s">
        <v>25</v>
      </c>
      <c r="P149" s="61"/>
      <c r="Q149" s="54"/>
      <c r="R149" s="70"/>
    </row>
    <row r="150" spans="1:18" ht="14.45" customHeight="1">
      <c r="A150" s="81" t="s">
        <v>110</v>
      </c>
      <c r="B150" s="118" t="s">
        <v>145</v>
      </c>
      <c r="C150" s="79">
        <f>SUM(F150:N151)</f>
        <v>45</v>
      </c>
      <c r="D150" s="79">
        <v>5</v>
      </c>
      <c r="E150" s="79">
        <v>50</v>
      </c>
      <c r="F150" s="23">
        <v>15</v>
      </c>
      <c r="G150" s="23">
        <v>10</v>
      </c>
      <c r="H150" s="23">
        <v>0</v>
      </c>
      <c r="I150" s="23">
        <v>0</v>
      </c>
      <c r="J150" s="23">
        <v>0</v>
      </c>
      <c r="K150" s="23">
        <v>0</v>
      </c>
      <c r="L150" s="23"/>
      <c r="M150" s="23">
        <v>0</v>
      </c>
      <c r="N150" s="23">
        <v>0</v>
      </c>
      <c r="O150" s="30" t="s">
        <v>140</v>
      </c>
      <c r="P150" s="61">
        <v>2</v>
      </c>
      <c r="Q150" s="54"/>
      <c r="R150" s="70"/>
    </row>
    <row r="151" spans="1:18" ht="36.6" customHeight="1" thickBot="1">
      <c r="A151" s="82"/>
      <c r="B151" s="119"/>
      <c r="C151" s="80"/>
      <c r="D151" s="80"/>
      <c r="E151" s="80"/>
      <c r="F151" s="23"/>
      <c r="G151" s="23"/>
      <c r="H151" s="23"/>
      <c r="I151" s="23"/>
      <c r="J151" s="23"/>
      <c r="K151" s="23"/>
      <c r="L151" s="23">
        <v>20</v>
      </c>
      <c r="M151" s="23"/>
      <c r="N151" s="23"/>
      <c r="O151" s="23" t="s">
        <v>25</v>
      </c>
      <c r="P151" s="61"/>
      <c r="Q151" s="54"/>
      <c r="R151" s="70"/>
    </row>
    <row r="152" spans="1:18" ht="14.45" customHeight="1">
      <c r="A152" s="81" t="s">
        <v>146</v>
      </c>
      <c r="B152" s="118" t="s">
        <v>147</v>
      </c>
      <c r="C152" s="79">
        <f>SUM(F152:N153)</f>
        <v>34</v>
      </c>
      <c r="D152" s="79">
        <v>16</v>
      </c>
      <c r="E152" s="79">
        <v>50</v>
      </c>
      <c r="F152" s="23">
        <v>14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/>
      <c r="M152" s="23">
        <v>0</v>
      </c>
      <c r="N152" s="23">
        <v>0</v>
      </c>
      <c r="O152" s="30" t="s">
        <v>29</v>
      </c>
      <c r="P152" s="61">
        <v>2</v>
      </c>
      <c r="Q152" s="54"/>
      <c r="R152" s="70"/>
    </row>
    <row r="153" spans="1:18" ht="25.5" customHeight="1" thickBot="1">
      <c r="A153" s="82"/>
      <c r="B153" s="119"/>
      <c r="C153" s="80"/>
      <c r="D153" s="80"/>
      <c r="E153" s="80"/>
      <c r="F153" s="23"/>
      <c r="G153" s="23"/>
      <c r="H153" s="23"/>
      <c r="I153" s="23"/>
      <c r="J153" s="23"/>
      <c r="K153" s="23"/>
      <c r="L153" s="23">
        <v>20</v>
      </c>
      <c r="M153" s="23"/>
      <c r="N153" s="23"/>
      <c r="O153" s="23" t="s">
        <v>25</v>
      </c>
      <c r="P153" s="61"/>
      <c r="Q153" s="54"/>
      <c r="R153" s="70"/>
    </row>
    <row r="154" spans="1:18" ht="14.45" customHeight="1">
      <c r="A154" s="81" t="s">
        <v>148</v>
      </c>
      <c r="B154" s="118" t="s">
        <v>149</v>
      </c>
      <c r="C154" s="79">
        <f>SUM(F154:N155)</f>
        <v>34</v>
      </c>
      <c r="D154" s="79">
        <v>16</v>
      </c>
      <c r="E154" s="79">
        <v>50</v>
      </c>
      <c r="F154" s="23">
        <v>14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/>
      <c r="M154" s="23">
        <v>0</v>
      </c>
      <c r="N154" s="23">
        <v>0</v>
      </c>
      <c r="O154" s="30" t="s">
        <v>29</v>
      </c>
      <c r="P154" s="61">
        <v>2</v>
      </c>
      <c r="Q154" s="54"/>
      <c r="R154" s="70"/>
    </row>
    <row r="155" spans="1:18" ht="15.75" thickBot="1">
      <c r="A155" s="82"/>
      <c r="B155" s="119"/>
      <c r="C155" s="80"/>
      <c r="D155" s="80"/>
      <c r="E155" s="80"/>
      <c r="F155" s="23"/>
      <c r="G155" s="23"/>
      <c r="H155" s="23"/>
      <c r="I155" s="23"/>
      <c r="J155" s="23"/>
      <c r="K155" s="23"/>
      <c r="L155" s="23">
        <v>20</v>
      </c>
      <c r="M155" s="23"/>
      <c r="N155" s="23"/>
      <c r="O155" s="23" t="s">
        <v>25</v>
      </c>
      <c r="P155" s="61"/>
      <c r="Q155" s="54"/>
      <c r="R155" s="70"/>
    </row>
    <row r="156" spans="1:18" ht="14.45" customHeight="1" thickBot="1">
      <c r="A156" s="32" t="s">
        <v>150</v>
      </c>
      <c r="B156" s="51" t="s">
        <v>151</v>
      </c>
      <c r="C156" s="22">
        <f>SUM(F156:N156)</f>
        <v>200</v>
      </c>
      <c r="D156" s="22">
        <v>0</v>
      </c>
      <c r="E156" s="22">
        <v>200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200</v>
      </c>
      <c r="N156" s="23">
        <v>0</v>
      </c>
      <c r="O156" s="23" t="s">
        <v>25</v>
      </c>
      <c r="P156" s="61">
        <v>7</v>
      </c>
      <c r="Q156" s="54"/>
      <c r="R156" s="70"/>
    </row>
    <row r="157" spans="1:18" ht="36.6" customHeight="1" thickBot="1">
      <c r="A157" s="32" t="s">
        <v>60</v>
      </c>
      <c r="B157" s="36" t="s">
        <v>152</v>
      </c>
      <c r="C157" s="22">
        <f>SUM(F157:N157)</f>
        <v>17</v>
      </c>
      <c r="D157" s="22">
        <v>8</v>
      </c>
      <c r="E157" s="22">
        <v>25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17</v>
      </c>
      <c r="M157" s="23">
        <v>0</v>
      </c>
      <c r="N157" s="23">
        <v>0</v>
      </c>
      <c r="O157" s="23" t="s">
        <v>25</v>
      </c>
      <c r="P157" s="61">
        <v>1</v>
      </c>
      <c r="Q157" s="54"/>
      <c r="R157" s="70"/>
    </row>
    <row r="158" spans="1:18" ht="16.5" customHeight="1">
      <c r="A158" s="81" t="s">
        <v>105</v>
      </c>
      <c r="B158" s="118" t="s">
        <v>153</v>
      </c>
      <c r="C158" s="79">
        <f>SUM(F158:N159)</f>
        <v>34</v>
      </c>
      <c r="D158" s="79">
        <v>16</v>
      </c>
      <c r="E158" s="79">
        <v>50</v>
      </c>
      <c r="F158" s="23">
        <v>34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 t="s">
        <v>25</v>
      </c>
      <c r="P158" s="61">
        <v>2</v>
      </c>
      <c r="Q158" s="54"/>
      <c r="R158" s="70"/>
    </row>
    <row r="159" spans="1:18" ht="13.5" customHeight="1" thickBot="1">
      <c r="A159" s="82"/>
      <c r="B159" s="119"/>
      <c r="C159" s="80"/>
      <c r="D159" s="80"/>
      <c r="E159" s="80"/>
      <c r="F159" s="23"/>
      <c r="G159" s="23"/>
      <c r="H159" s="23"/>
      <c r="I159" s="23"/>
      <c r="J159" s="23"/>
      <c r="K159" s="23"/>
      <c r="L159" s="23"/>
      <c r="M159" s="23"/>
      <c r="N159" s="23"/>
      <c r="O159" s="23" t="s">
        <v>26</v>
      </c>
      <c r="P159" s="61"/>
      <c r="Q159" s="54"/>
      <c r="R159" s="70"/>
    </row>
    <row r="160" spans="1:18" ht="14.45" customHeight="1" thickBot="1">
      <c r="A160" s="89" t="s">
        <v>154</v>
      </c>
      <c r="B160" s="90"/>
      <c r="C160" s="73">
        <f>SUM(C161:C183)</f>
        <v>514</v>
      </c>
      <c r="D160" s="73">
        <f>SUM(D161:D183)</f>
        <v>236</v>
      </c>
      <c r="E160" s="73">
        <f>SUM(E161:E183)</f>
        <v>750</v>
      </c>
      <c r="F160" s="73">
        <f t="shared" ref="F160:N160" si="8">SUM(F161:F183)</f>
        <v>191</v>
      </c>
      <c r="G160" s="73">
        <f t="shared" si="8"/>
        <v>95</v>
      </c>
      <c r="H160" s="73">
        <f t="shared" si="8"/>
        <v>8</v>
      </c>
      <c r="I160" s="73">
        <f t="shared" si="8"/>
        <v>0</v>
      </c>
      <c r="J160" s="73">
        <f t="shared" si="8"/>
        <v>0</v>
      </c>
      <c r="K160" s="73">
        <f t="shared" si="8"/>
        <v>0</v>
      </c>
      <c r="L160" s="73">
        <f t="shared" si="8"/>
        <v>120</v>
      </c>
      <c r="M160" s="73">
        <f t="shared" si="8"/>
        <v>100</v>
      </c>
      <c r="N160" s="73">
        <f t="shared" si="8"/>
        <v>0</v>
      </c>
      <c r="O160" s="73">
        <f>SUM(O161:O183)</f>
        <v>0</v>
      </c>
      <c r="P160" s="74">
        <f>SUM(P161:P183)</f>
        <v>30</v>
      </c>
      <c r="Q160" s="54"/>
      <c r="R160" s="70"/>
    </row>
    <row r="161" spans="1:18">
      <c r="A161" s="81" t="s">
        <v>60</v>
      </c>
      <c r="B161" s="109" t="s">
        <v>155</v>
      </c>
      <c r="C161" s="79">
        <f>SUM(F161:N162)</f>
        <v>20</v>
      </c>
      <c r="D161" s="79">
        <v>5</v>
      </c>
      <c r="E161" s="79">
        <v>25</v>
      </c>
      <c r="F161" s="23">
        <v>10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/>
      <c r="M161" s="23">
        <v>0</v>
      </c>
      <c r="N161" s="23">
        <v>0</v>
      </c>
      <c r="O161" s="23" t="s">
        <v>25</v>
      </c>
      <c r="P161" s="61">
        <v>1</v>
      </c>
      <c r="Q161" s="54"/>
      <c r="R161" s="70"/>
    </row>
    <row r="162" spans="1:18" ht="15.75" thickBot="1">
      <c r="A162" s="82"/>
      <c r="B162" s="88"/>
      <c r="C162" s="80"/>
      <c r="D162" s="80"/>
      <c r="E162" s="80"/>
      <c r="F162" s="23"/>
      <c r="G162" s="23"/>
      <c r="H162" s="23"/>
      <c r="I162" s="23"/>
      <c r="J162" s="23"/>
      <c r="K162" s="23"/>
      <c r="L162" s="23">
        <v>10</v>
      </c>
      <c r="M162" s="23"/>
      <c r="N162" s="23"/>
      <c r="O162" s="23" t="s">
        <v>26</v>
      </c>
      <c r="P162" s="61"/>
      <c r="Q162" s="54"/>
      <c r="R162" s="70"/>
    </row>
    <row r="163" spans="1:18" ht="14.45" customHeight="1">
      <c r="A163" s="81" t="s">
        <v>105</v>
      </c>
      <c r="B163" s="118" t="s">
        <v>156</v>
      </c>
      <c r="C163" s="79">
        <f>SUM(F163:N164)</f>
        <v>40</v>
      </c>
      <c r="D163" s="79">
        <v>35</v>
      </c>
      <c r="E163" s="79">
        <v>75</v>
      </c>
      <c r="F163" s="23">
        <v>30</v>
      </c>
      <c r="G163" s="23"/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 t="s">
        <v>25</v>
      </c>
      <c r="P163" s="61">
        <v>3</v>
      </c>
      <c r="Q163" s="54"/>
      <c r="R163" s="70"/>
    </row>
    <row r="164" spans="1:18" ht="15.75" thickBot="1">
      <c r="A164" s="82"/>
      <c r="B164" s="119"/>
      <c r="C164" s="80"/>
      <c r="D164" s="80"/>
      <c r="E164" s="80"/>
      <c r="F164" s="23"/>
      <c r="G164" s="23">
        <v>10</v>
      </c>
      <c r="H164" s="23"/>
      <c r="I164" s="23"/>
      <c r="J164" s="23"/>
      <c r="K164" s="23"/>
      <c r="L164" s="23"/>
      <c r="M164" s="23"/>
      <c r="N164" s="23"/>
      <c r="O164" s="23" t="s">
        <v>26</v>
      </c>
      <c r="P164" s="61"/>
      <c r="Q164" s="54"/>
      <c r="R164" s="70"/>
    </row>
    <row r="165" spans="1:18" ht="14.45" customHeight="1">
      <c r="A165" s="81" t="s">
        <v>105</v>
      </c>
      <c r="B165" s="118" t="s">
        <v>157</v>
      </c>
      <c r="C165" s="79">
        <f>SUM(F165:N166)</f>
        <v>34</v>
      </c>
      <c r="D165" s="79">
        <v>16</v>
      </c>
      <c r="E165" s="79">
        <v>50</v>
      </c>
      <c r="F165" s="23">
        <v>24</v>
      </c>
      <c r="G165" s="23"/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 t="s">
        <v>25</v>
      </c>
      <c r="P165" s="61">
        <v>2</v>
      </c>
      <c r="Q165" s="54"/>
      <c r="R165" s="70"/>
    </row>
    <row r="166" spans="1:18" ht="15.75" thickBot="1">
      <c r="A166" s="82"/>
      <c r="B166" s="119"/>
      <c r="C166" s="80"/>
      <c r="D166" s="80"/>
      <c r="E166" s="80"/>
      <c r="F166" s="23"/>
      <c r="G166" s="23">
        <v>10</v>
      </c>
      <c r="H166" s="23"/>
      <c r="I166" s="23"/>
      <c r="J166" s="23"/>
      <c r="K166" s="23"/>
      <c r="L166" s="23"/>
      <c r="M166" s="23"/>
      <c r="N166" s="23"/>
      <c r="O166" s="23" t="s">
        <v>26</v>
      </c>
      <c r="P166" s="61"/>
      <c r="Q166" s="54"/>
      <c r="R166" s="70"/>
    </row>
    <row r="167" spans="1:18">
      <c r="A167" s="81" t="s">
        <v>105</v>
      </c>
      <c r="B167" s="118" t="s">
        <v>158</v>
      </c>
      <c r="C167" s="79">
        <f>SUM(F167:N168)</f>
        <v>30</v>
      </c>
      <c r="D167" s="79">
        <v>20</v>
      </c>
      <c r="E167" s="79">
        <v>50</v>
      </c>
      <c r="F167" s="23">
        <v>20</v>
      </c>
      <c r="G167" s="23"/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 t="s">
        <v>25</v>
      </c>
      <c r="P167" s="61">
        <v>2</v>
      </c>
      <c r="Q167" s="54"/>
      <c r="R167" s="70"/>
    </row>
    <row r="168" spans="1:18" ht="15.75" thickBot="1">
      <c r="A168" s="82"/>
      <c r="B168" s="119"/>
      <c r="C168" s="80"/>
      <c r="D168" s="80"/>
      <c r="E168" s="80"/>
      <c r="F168" s="23"/>
      <c r="G168" s="23">
        <v>10</v>
      </c>
      <c r="H168" s="23"/>
      <c r="I168" s="23"/>
      <c r="J168" s="23"/>
      <c r="K168" s="23"/>
      <c r="L168" s="23"/>
      <c r="M168" s="23"/>
      <c r="N168" s="23"/>
      <c r="O168" s="23" t="s">
        <v>26</v>
      </c>
      <c r="P168" s="61"/>
      <c r="Q168" s="54"/>
      <c r="R168" s="70"/>
    </row>
    <row r="169" spans="1:18">
      <c r="A169" s="81" t="s">
        <v>118</v>
      </c>
      <c r="B169" s="118" t="s">
        <v>159</v>
      </c>
      <c r="C169" s="79">
        <f>SUM(F169:N170)</f>
        <v>67</v>
      </c>
      <c r="D169" s="79">
        <v>33</v>
      </c>
      <c r="E169" s="79">
        <v>100</v>
      </c>
      <c r="F169" s="23">
        <v>15</v>
      </c>
      <c r="G169" s="23">
        <v>22</v>
      </c>
      <c r="H169" s="23">
        <v>0</v>
      </c>
      <c r="I169" s="23">
        <v>0</v>
      </c>
      <c r="J169" s="23">
        <v>0</v>
      </c>
      <c r="K169" s="23">
        <v>0</v>
      </c>
      <c r="L169" s="23"/>
      <c r="M169" s="23">
        <v>0</v>
      </c>
      <c r="N169" s="23">
        <v>0</v>
      </c>
      <c r="O169" s="30" t="s">
        <v>140</v>
      </c>
      <c r="P169" s="61">
        <v>4</v>
      </c>
      <c r="Q169" s="54"/>
      <c r="R169" s="70"/>
    </row>
    <row r="170" spans="1:18" ht="22.5" customHeight="1" thickBot="1">
      <c r="A170" s="82"/>
      <c r="B170" s="119"/>
      <c r="C170" s="80"/>
      <c r="D170" s="80"/>
      <c r="E170" s="80"/>
      <c r="F170" s="23"/>
      <c r="G170" s="23"/>
      <c r="H170" s="23"/>
      <c r="I170" s="23"/>
      <c r="J170" s="23"/>
      <c r="K170" s="23"/>
      <c r="L170" s="23">
        <v>30</v>
      </c>
      <c r="M170" s="23"/>
      <c r="N170" s="23"/>
      <c r="O170" s="23" t="s">
        <v>25</v>
      </c>
      <c r="P170" s="61"/>
      <c r="Q170" s="54"/>
      <c r="R170" s="70"/>
    </row>
    <row r="171" spans="1:18" ht="14.45" customHeight="1">
      <c r="A171" s="81" t="s">
        <v>121</v>
      </c>
      <c r="B171" s="118" t="s">
        <v>160</v>
      </c>
      <c r="C171" s="79">
        <f>SUM(F171:N172)</f>
        <v>47</v>
      </c>
      <c r="D171" s="79">
        <v>28</v>
      </c>
      <c r="E171" s="79">
        <v>75</v>
      </c>
      <c r="F171" s="23">
        <v>15</v>
      </c>
      <c r="G171" s="23">
        <v>12</v>
      </c>
      <c r="H171" s="23">
        <v>0</v>
      </c>
      <c r="I171" s="23">
        <v>0</v>
      </c>
      <c r="J171" s="23">
        <v>0</v>
      </c>
      <c r="K171" s="23">
        <v>0</v>
      </c>
      <c r="L171" s="23"/>
      <c r="M171" s="23">
        <v>0</v>
      </c>
      <c r="N171" s="23">
        <v>0</v>
      </c>
      <c r="O171" s="30" t="s">
        <v>140</v>
      </c>
      <c r="P171" s="61">
        <v>3</v>
      </c>
      <c r="Q171" s="54"/>
      <c r="R171" s="70"/>
    </row>
    <row r="172" spans="1:18" ht="30.95" customHeight="1" thickBot="1">
      <c r="A172" s="82"/>
      <c r="B172" s="119"/>
      <c r="C172" s="80"/>
      <c r="D172" s="80"/>
      <c r="E172" s="80"/>
      <c r="F172" s="23"/>
      <c r="G172" s="23"/>
      <c r="H172" s="23"/>
      <c r="I172" s="23"/>
      <c r="J172" s="23"/>
      <c r="K172" s="23"/>
      <c r="L172" s="23">
        <v>20</v>
      </c>
      <c r="M172" s="23"/>
      <c r="N172" s="23"/>
      <c r="O172" s="23" t="s">
        <v>25</v>
      </c>
      <c r="P172" s="61"/>
      <c r="Q172" s="54"/>
      <c r="R172" s="70"/>
    </row>
    <row r="173" spans="1:18" ht="14.45" customHeight="1">
      <c r="A173" s="81" t="s">
        <v>118</v>
      </c>
      <c r="B173" s="118" t="s">
        <v>142</v>
      </c>
      <c r="C173" s="79">
        <f>SUM(F173:N174)</f>
        <v>50</v>
      </c>
      <c r="D173" s="79">
        <v>25</v>
      </c>
      <c r="E173" s="79">
        <v>75</v>
      </c>
      <c r="F173" s="23">
        <v>15</v>
      </c>
      <c r="G173" s="23">
        <v>15</v>
      </c>
      <c r="H173" s="23">
        <v>0</v>
      </c>
      <c r="I173" s="23">
        <v>0</v>
      </c>
      <c r="J173" s="23">
        <v>0</v>
      </c>
      <c r="K173" s="23">
        <v>0</v>
      </c>
      <c r="L173" s="23"/>
      <c r="M173" s="23">
        <v>0</v>
      </c>
      <c r="N173" s="23">
        <v>0</v>
      </c>
      <c r="O173" s="30" t="s">
        <v>140</v>
      </c>
      <c r="P173" s="61">
        <v>3</v>
      </c>
      <c r="Q173" s="54"/>
      <c r="R173" s="70"/>
    </row>
    <row r="174" spans="1:18" ht="27.95" customHeight="1" thickBot="1">
      <c r="A174" s="82"/>
      <c r="B174" s="119"/>
      <c r="C174" s="80"/>
      <c r="D174" s="80"/>
      <c r="E174" s="80"/>
      <c r="F174" s="23"/>
      <c r="G174" s="23"/>
      <c r="H174" s="23"/>
      <c r="I174" s="23"/>
      <c r="J174" s="23"/>
      <c r="K174" s="23"/>
      <c r="L174" s="23">
        <v>20</v>
      </c>
      <c r="M174" s="23"/>
      <c r="N174" s="23"/>
      <c r="O174" s="23" t="s">
        <v>25</v>
      </c>
      <c r="P174" s="61"/>
      <c r="Q174" s="54"/>
      <c r="R174" s="70"/>
    </row>
    <row r="175" spans="1:18" ht="14.45" customHeight="1">
      <c r="A175" s="81" t="s">
        <v>161</v>
      </c>
      <c r="B175" s="118" t="s">
        <v>162</v>
      </c>
      <c r="C175" s="79">
        <f>SUM(F175:N176)</f>
        <v>34</v>
      </c>
      <c r="D175" s="79">
        <v>16</v>
      </c>
      <c r="E175" s="79">
        <v>50</v>
      </c>
      <c r="F175" s="23">
        <v>14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/>
      <c r="M175" s="23">
        <v>0</v>
      </c>
      <c r="N175" s="23">
        <v>0</v>
      </c>
      <c r="O175" s="30" t="s">
        <v>29</v>
      </c>
      <c r="P175" s="61">
        <v>2</v>
      </c>
      <c r="Q175" s="54"/>
      <c r="R175" s="70"/>
    </row>
    <row r="176" spans="1:18" ht="18" customHeight="1" thickBot="1">
      <c r="A176" s="82"/>
      <c r="B176" s="119"/>
      <c r="C176" s="80"/>
      <c r="D176" s="80"/>
      <c r="E176" s="80"/>
      <c r="F176" s="23"/>
      <c r="G176" s="23"/>
      <c r="H176" s="23"/>
      <c r="I176" s="23"/>
      <c r="J176" s="23"/>
      <c r="K176" s="23"/>
      <c r="L176" s="23">
        <v>20</v>
      </c>
      <c r="M176" s="23"/>
      <c r="N176" s="23"/>
      <c r="O176" s="23" t="s">
        <v>25</v>
      </c>
      <c r="P176" s="61"/>
      <c r="Q176" s="54"/>
      <c r="R176" s="70"/>
    </row>
    <row r="177" spans="1:18" ht="30.6" customHeight="1" thickBot="1">
      <c r="A177" s="32" t="s">
        <v>129</v>
      </c>
      <c r="B177" s="51" t="s">
        <v>130</v>
      </c>
      <c r="C177" s="22">
        <f>SUM(F177:N177)</f>
        <v>100</v>
      </c>
      <c r="D177" s="22">
        <v>0</v>
      </c>
      <c r="E177" s="22">
        <v>100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100</v>
      </c>
      <c r="N177" s="23">
        <v>0</v>
      </c>
      <c r="O177" s="23" t="s">
        <v>25</v>
      </c>
      <c r="P177" s="61">
        <v>4</v>
      </c>
      <c r="Q177" s="54"/>
      <c r="R177" s="70"/>
    </row>
    <row r="178" spans="1:18">
      <c r="A178" s="81" t="s">
        <v>163</v>
      </c>
      <c r="B178" s="118" t="s">
        <v>164</v>
      </c>
      <c r="C178" s="79">
        <f>SUM(F178:N179)</f>
        <v>34</v>
      </c>
      <c r="D178" s="79">
        <v>16</v>
      </c>
      <c r="E178" s="79">
        <v>50</v>
      </c>
      <c r="F178" s="23">
        <v>14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/>
      <c r="M178" s="23">
        <v>0</v>
      </c>
      <c r="N178" s="23">
        <v>0</v>
      </c>
      <c r="O178" s="30" t="s">
        <v>29</v>
      </c>
      <c r="P178" s="61">
        <v>2</v>
      </c>
      <c r="Q178" s="54"/>
      <c r="R178" s="70"/>
    </row>
    <row r="179" spans="1:18" ht="32.1" customHeight="1" thickBot="1">
      <c r="A179" s="82"/>
      <c r="B179" s="119"/>
      <c r="C179" s="80"/>
      <c r="D179" s="80"/>
      <c r="E179" s="80"/>
      <c r="F179" s="23"/>
      <c r="G179" s="23"/>
      <c r="H179" s="23"/>
      <c r="I179" s="23"/>
      <c r="J179" s="23"/>
      <c r="K179" s="23"/>
      <c r="L179" s="23">
        <v>20</v>
      </c>
      <c r="M179" s="23"/>
      <c r="N179" s="23"/>
      <c r="O179" s="23" t="s">
        <v>25</v>
      </c>
      <c r="P179" s="61"/>
      <c r="Q179" s="54"/>
      <c r="R179" s="70"/>
    </row>
    <row r="180" spans="1:18" ht="14.45" customHeight="1">
      <c r="A180" s="81" t="s">
        <v>165</v>
      </c>
      <c r="B180" s="110" t="s">
        <v>166</v>
      </c>
      <c r="C180" s="79">
        <f>SUM(F180:N181)</f>
        <v>24</v>
      </c>
      <c r="D180" s="79">
        <v>26</v>
      </c>
      <c r="E180" s="79">
        <v>50</v>
      </c>
      <c r="F180" s="23">
        <v>0</v>
      </c>
      <c r="G180" s="23">
        <v>16</v>
      </c>
      <c r="H180" s="23"/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 t="s">
        <v>26</v>
      </c>
      <c r="P180" s="65"/>
      <c r="Q180" s="54"/>
      <c r="R180" s="70"/>
    </row>
    <row r="181" spans="1:18" ht="35.450000000000003" customHeight="1" thickBot="1">
      <c r="A181" s="82"/>
      <c r="B181" s="111"/>
      <c r="C181" s="80"/>
      <c r="D181" s="80"/>
      <c r="E181" s="80"/>
      <c r="F181" s="23"/>
      <c r="G181" s="23"/>
      <c r="H181" s="23">
        <v>8</v>
      </c>
      <c r="I181" s="23"/>
      <c r="J181" s="23"/>
      <c r="K181" s="23"/>
      <c r="L181" s="23"/>
      <c r="M181" s="23"/>
      <c r="N181" s="23"/>
      <c r="O181" s="23" t="s">
        <v>25</v>
      </c>
      <c r="P181" s="61">
        <v>2</v>
      </c>
      <c r="Q181" s="54"/>
      <c r="R181" s="70"/>
    </row>
    <row r="182" spans="1:18" ht="14.45" customHeight="1">
      <c r="A182" s="81" t="s">
        <v>105</v>
      </c>
      <c r="B182" s="118" t="s">
        <v>167</v>
      </c>
      <c r="C182" s="79">
        <f>SUM(F182:N183)</f>
        <v>34</v>
      </c>
      <c r="D182" s="79">
        <v>16</v>
      </c>
      <c r="E182" s="79">
        <v>50</v>
      </c>
      <c r="F182" s="23">
        <v>34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 t="s">
        <v>25</v>
      </c>
      <c r="P182" s="61">
        <v>2</v>
      </c>
      <c r="Q182" s="54"/>
      <c r="R182" s="70"/>
    </row>
    <row r="183" spans="1:18" ht="15.75" thickBot="1">
      <c r="A183" s="82"/>
      <c r="B183" s="119"/>
      <c r="C183" s="80"/>
      <c r="D183" s="80"/>
      <c r="E183" s="80"/>
      <c r="F183" s="37"/>
      <c r="G183" s="37"/>
      <c r="H183" s="37"/>
      <c r="I183" s="37"/>
      <c r="J183" s="37"/>
      <c r="K183" s="37"/>
      <c r="L183" s="37"/>
      <c r="M183" s="37"/>
      <c r="N183" s="37"/>
      <c r="O183" s="37" t="s">
        <v>26</v>
      </c>
      <c r="P183" s="63"/>
      <c r="Q183" s="54"/>
      <c r="R183" s="70"/>
    </row>
    <row r="184" spans="1:18" ht="14.45" customHeight="1" thickBot="1">
      <c r="A184" s="89" t="s">
        <v>168</v>
      </c>
      <c r="B184" s="90"/>
      <c r="C184" s="73">
        <f>SUM(C185:C202)</f>
        <v>507</v>
      </c>
      <c r="D184" s="73">
        <f>SUM(D185:D202)</f>
        <v>268</v>
      </c>
      <c r="E184" s="73">
        <f>SUM(E185:E202)</f>
        <v>775</v>
      </c>
      <c r="F184" s="73">
        <f t="shared" ref="F184:N184" si="9">SUM(F185:F202)</f>
        <v>87</v>
      </c>
      <c r="G184" s="73">
        <f t="shared" si="9"/>
        <v>75</v>
      </c>
      <c r="H184" s="73">
        <f t="shared" si="9"/>
        <v>0</v>
      </c>
      <c r="I184" s="73">
        <f t="shared" si="9"/>
        <v>15</v>
      </c>
      <c r="J184" s="73">
        <f t="shared" si="9"/>
        <v>0</v>
      </c>
      <c r="K184" s="73">
        <f t="shared" si="9"/>
        <v>0</v>
      </c>
      <c r="L184" s="73">
        <f t="shared" si="9"/>
        <v>130</v>
      </c>
      <c r="M184" s="73">
        <f t="shared" si="9"/>
        <v>200</v>
      </c>
      <c r="N184" s="73">
        <f t="shared" si="9"/>
        <v>0</v>
      </c>
      <c r="O184" s="73">
        <f>SUM(O185:O202)</f>
        <v>0</v>
      </c>
      <c r="P184" s="74">
        <f>SUM(P185:P202)</f>
        <v>30</v>
      </c>
      <c r="Q184" s="54"/>
      <c r="R184" s="70"/>
    </row>
    <row r="185" spans="1:18">
      <c r="A185" s="81" t="s">
        <v>169</v>
      </c>
      <c r="B185" s="118" t="s">
        <v>170</v>
      </c>
      <c r="C185" s="79">
        <f>SUM(F185:N186)</f>
        <v>50</v>
      </c>
      <c r="D185" s="79">
        <v>25</v>
      </c>
      <c r="E185" s="79">
        <v>75</v>
      </c>
      <c r="F185" s="23">
        <v>20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/>
      <c r="M185" s="23">
        <v>0</v>
      </c>
      <c r="N185" s="23">
        <v>0</v>
      </c>
      <c r="O185" s="30" t="s">
        <v>29</v>
      </c>
      <c r="P185" s="61">
        <v>3</v>
      </c>
      <c r="Q185" s="54"/>
      <c r="R185" s="70"/>
    </row>
    <row r="186" spans="1:18" ht="15.75" thickBot="1">
      <c r="A186" s="82"/>
      <c r="B186" s="119"/>
      <c r="C186" s="80"/>
      <c r="D186" s="80"/>
      <c r="E186" s="80"/>
      <c r="F186" s="23"/>
      <c r="G186" s="23"/>
      <c r="H186" s="23"/>
      <c r="I186" s="23"/>
      <c r="J186" s="23"/>
      <c r="K186" s="23"/>
      <c r="L186" s="23">
        <v>30</v>
      </c>
      <c r="M186" s="23"/>
      <c r="N186" s="23"/>
      <c r="O186" s="23" t="s">
        <v>25</v>
      </c>
      <c r="P186" s="61"/>
      <c r="Q186" s="54"/>
      <c r="R186" s="70"/>
    </row>
    <row r="187" spans="1:18" ht="14.45" customHeight="1">
      <c r="A187" s="81" t="s">
        <v>125</v>
      </c>
      <c r="B187" s="118" t="s">
        <v>171</v>
      </c>
      <c r="C187" s="79">
        <f>SUM(F187:N188)</f>
        <v>40</v>
      </c>
      <c r="D187" s="79">
        <v>10</v>
      </c>
      <c r="E187" s="79">
        <v>50</v>
      </c>
      <c r="F187" s="23">
        <v>15</v>
      </c>
      <c r="G187" s="23"/>
      <c r="H187" s="23">
        <v>0</v>
      </c>
      <c r="I187" s="23">
        <v>0</v>
      </c>
      <c r="J187" s="23">
        <v>0</v>
      </c>
      <c r="K187" s="23">
        <v>0</v>
      </c>
      <c r="L187" s="23"/>
      <c r="M187" s="23">
        <v>0</v>
      </c>
      <c r="N187" s="23">
        <v>0</v>
      </c>
      <c r="O187" s="30" t="s">
        <v>29</v>
      </c>
      <c r="P187" s="61">
        <v>2</v>
      </c>
      <c r="Q187" s="54"/>
      <c r="R187" s="70"/>
    </row>
    <row r="188" spans="1:18" ht="15.75" thickBot="1">
      <c r="A188" s="82"/>
      <c r="B188" s="119"/>
      <c r="C188" s="80"/>
      <c r="D188" s="80"/>
      <c r="E188" s="80"/>
      <c r="F188" s="23"/>
      <c r="G188" s="23"/>
      <c r="H188" s="23"/>
      <c r="I188" s="23"/>
      <c r="J188" s="23"/>
      <c r="K188" s="23"/>
      <c r="L188" s="23">
        <v>25</v>
      </c>
      <c r="M188" s="23"/>
      <c r="N188" s="23"/>
      <c r="O188" s="23" t="s">
        <v>25</v>
      </c>
      <c r="P188" s="61"/>
      <c r="Q188" s="54"/>
      <c r="R188" s="70"/>
    </row>
    <row r="189" spans="1:18" ht="14.45" customHeight="1">
      <c r="A189" s="81" t="s">
        <v>121</v>
      </c>
      <c r="B189" s="118" t="s">
        <v>172</v>
      </c>
      <c r="C189" s="79">
        <f>SUM(F189:N190)</f>
        <v>50</v>
      </c>
      <c r="D189" s="79">
        <v>25</v>
      </c>
      <c r="E189" s="79">
        <v>75</v>
      </c>
      <c r="F189" s="23">
        <v>10</v>
      </c>
      <c r="G189" s="23">
        <v>15</v>
      </c>
      <c r="H189" s="23">
        <v>0</v>
      </c>
      <c r="I189" s="23">
        <v>0</v>
      </c>
      <c r="J189" s="23">
        <v>0</v>
      </c>
      <c r="K189" s="23">
        <v>0</v>
      </c>
      <c r="L189" s="23"/>
      <c r="M189" s="23">
        <v>0</v>
      </c>
      <c r="N189" s="23">
        <v>0</v>
      </c>
      <c r="O189" s="30" t="s">
        <v>140</v>
      </c>
      <c r="P189" s="61">
        <v>3</v>
      </c>
      <c r="Q189" s="54"/>
      <c r="R189" s="70"/>
    </row>
    <row r="190" spans="1:18" ht="15.75" thickBot="1">
      <c r="A190" s="82"/>
      <c r="B190" s="119"/>
      <c r="C190" s="80"/>
      <c r="D190" s="80"/>
      <c r="E190" s="80"/>
      <c r="F190" s="23"/>
      <c r="G190" s="23"/>
      <c r="H190" s="23"/>
      <c r="I190" s="23"/>
      <c r="J190" s="23"/>
      <c r="K190" s="23"/>
      <c r="L190" s="23">
        <v>25</v>
      </c>
      <c r="M190" s="23"/>
      <c r="N190" s="23"/>
      <c r="O190" s="23" t="s">
        <v>25</v>
      </c>
      <c r="P190" s="61"/>
      <c r="Q190" s="54"/>
      <c r="R190" s="70"/>
    </row>
    <row r="191" spans="1:18" ht="14.45" customHeight="1">
      <c r="A191" s="81" t="s">
        <v>60</v>
      </c>
      <c r="B191" s="109" t="s">
        <v>155</v>
      </c>
      <c r="C191" s="79">
        <f>SUM(F191:N192)</f>
        <v>20</v>
      </c>
      <c r="D191" s="79">
        <v>5</v>
      </c>
      <c r="E191" s="79">
        <v>25</v>
      </c>
      <c r="F191" s="23">
        <v>10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/>
      <c r="M191" s="23">
        <v>0</v>
      </c>
      <c r="N191" s="23">
        <v>0</v>
      </c>
      <c r="O191" s="30" t="s">
        <v>29</v>
      </c>
      <c r="P191" s="61">
        <v>1</v>
      </c>
      <c r="Q191" s="54"/>
      <c r="R191" s="70"/>
    </row>
    <row r="192" spans="1:18" ht="24" customHeight="1" thickBot="1">
      <c r="A192" s="82"/>
      <c r="B192" s="88"/>
      <c r="C192" s="80"/>
      <c r="D192" s="80"/>
      <c r="E192" s="80"/>
      <c r="F192" s="23"/>
      <c r="G192" s="23"/>
      <c r="H192" s="23"/>
      <c r="I192" s="23"/>
      <c r="J192" s="23"/>
      <c r="K192" s="23"/>
      <c r="L192" s="23">
        <v>10</v>
      </c>
      <c r="M192" s="23"/>
      <c r="N192" s="23"/>
      <c r="O192" s="23" t="s">
        <v>26</v>
      </c>
      <c r="P192" s="61"/>
      <c r="Q192" s="54"/>
      <c r="R192" s="70"/>
    </row>
    <row r="193" spans="1:18" ht="14.45" customHeight="1">
      <c r="A193" s="81" t="s">
        <v>173</v>
      </c>
      <c r="B193" s="123" t="s">
        <v>174</v>
      </c>
      <c r="C193" s="79">
        <f>SUM(F193:N194)</f>
        <v>40</v>
      </c>
      <c r="D193" s="79">
        <v>35</v>
      </c>
      <c r="E193" s="79">
        <v>75</v>
      </c>
      <c r="F193" s="23">
        <v>0</v>
      </c>
      <c r="G193" s="23">
        <v>40</v>
      </c>
      <c r="H193" s="23"/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 t="s">
        <v>25</v>
      </c>
      <c r="P193" s="61">
        <v>3</v>
      </c>
      <c r="Q193" s="54"/>
      <c r="R193" s="70"/>
    </row>
    <row r="194" spans="1:18" ht="15.75" thickBot="1">
      <c r="A194" s="82"/>
      <c r="B194" s="124"/>
      <c r="C194" s="80"/>
      <c r="D194" s="80"/>
      <c r="E194" s="80"/>
      <c r="F194" s="23"/>
      <c r="G194" s="23"/>
      <c r="H194" s="23">
        <v>0</v>
      </c>
      <c r="I194" s="23"/>
      <c r="J194" s="23"/>
      <c r="K194" s="23"/>
      <c r="L194" s="23"/>
      <c r="M194" s="23"/>
      <c r="N194" s="23"/>
      <c r="O194" s="23" t="s">
        <v>26</v>
      </c>
      <c r="P194" s="61"/>
      <c r="Q194" s="54"/>
      <c r="R194" s="70"/>
    </row>
    <row r="195" spans="1:18" ht="27" customHeight="1" thickBot="1">
      <c r="A195" s="32" t="s">
        <v>173</v>
      </c>
      <c r="B195" s="52" t="s">
        <v>175</v>
      </c>
      <c r="C195" s="22">
        <f t="shared" ref="C195:C196" si="10">SUM(F195:N195)</f>
        <v>15</v>
      </c>
      <c r="D195" s="22">
        <v>135</v>
      </c>
      <c r="E195" s="22">
        <v>150</v>
      </c>
      <c r="F195" s="23">
        <v>0</v>
      </c>
      <c r="G195" s="23">
        <v>0</v>
      </c>
      <c r="H195" s="23">
        <v>0</v>
      </c>
      <c r="I195" s="23">
        <v>15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 t="s">
        <v>25</v>
      </c>
      <c r="P195" s="61">
        <v>6</v>
      </c>
      <c r="Q195" s="54"/>
      <c r="R195" s="70"/>
    </row>
    <row r="196" spans="1:18" ht="15.75" thickBot="1">
      <c r="A196" s="32" t="s">
        <v>150</v>
      </c>
      <c r="B196" s="51" t="s">
        <v>151</v>
      </c>
      <c r="C196" s="22">
        <f t="shared" si="10"/>
        <v>200</v>
      </c>
      <c r="D196" s="22">
        <v>0</v>
      </c>
      <c r="E196" s="22">
        <v>200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200</v>
      </c>
      <c r="N196" s="23">
        <v>0</v>
      </c>
      <c r="O196" s="23" t="s">
        <v>25</v>
      </c>
      <c r="P196" s="61">
        <v>7</v>
      </c>
      <c r="Q196" s="54"/>
      <c r="R196" s="70"/>
    </row>
    <row r="197" spans="1:18" ht="35.450000000000003" customHeight="1">
      <c r="A197" s="81" t="s">
        <v>123</v>
      </c>
      <c r="B197" s="118" t="s">
        <v>176</v>
      </c>
      <c r="C197" s="79">
        <f>SUM(F197:N198)</f>
        <v>40</v>
      </c>
      <c r="D197" s="79">
        <v>10</v>
      </c>
      <c r="E197" s="79">
        <v>50</v>
      </c>
      <c r="F197" s="23">
        <v>10</v>
      </c>
      <c r="G197" s="23">
        <v>10</v>
      </c>
      <c r="H197" s="23">
        <v>0</v>
      </c>
      <c r="I197" s="23">
        <v>0</v>
      </c>
      <c r="J197" s="23">
        <v>0</v>
      </c>
      <c r="K197" s="23">
        <v>0</v>
      </c>
      <c r="L197" s="23"/>
      <c r="M197" s="23">
        <v>0</v>
      </c>
      <c r="N197" s="23">
        <v>0</v>
      </c>
      <c r="O197" s="30" t="s">
        <v>140</v>
      </c>
      <c r="P197" s="61">
        <v>2</v>
      </c>
      <c r="Q197" s="54"/>
      <c r="R197" s="70"/>
    </row>
    <row r="198" spans="1:18" ht="30.95" customHeight="1" thickBot="1">
      <c r="A198" s="82"/>
      <c r="B198" s="119"/>
      <c r="C198" s="80"/>
      <c r="D198" s="80"/>
      <c r="E198" s="80"/>
      <c r="F198" s="23"/>
      <c r="G198" s="23"/>
      <c r="H198" s="23"/>
      <c r="I198" s="23"/>
      <c r="J198" s="23"/>
      <c r="K198" s="23"/>
      <c r="L198" s="23">
        <v>20</v>
      </c>
      <c r="M198" s="23"/>
      <c r="N198" s="23"/>
      <c r="O198" s="23" t="s">
        <v>25</v>
      </c>
      <c r="P198" s="61"/>
      <c r="Q198" s="54"/>
      <c r="R198" s="70"/>
    </row>
    <row r="199" spans="1:18" ht="14.45" customHeight="1">
      <c r="A199" s="81" t="s">
        <v>177</v>
      </c>
      <c r="B199" s="118" t="s">
        <v>178</v>
      </c>
      <c r="C199" s="79">
        <f>SUM(F199:N200)</f>
        <v>34</v>
      </c>
      <c r="D199" s="79">
        <v>16</v>
      </c>
      <c r="E199" s="79">
        <v>50</v>
      </c>
      <c r="F199" s="23">
        <v>14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/>
      <c r="M199" s="23">
        <v>0</v>
      </c>
      <c r="N199" s="23">
        <v>0</v>
      </c>
      <c r="O199" s="30" t="s">
        <v>29</v>
      </c>
      <c r="P199" s="61">
        <v>2</v>
      </c>
      <c r="Q199" s="54"/>
      <c r="R199" s="70"/>
    </row>
    <row r="200" spans="1:18" ht="35.1" customHeight="1" thickBot="1">
      <c r="A200" s="82"/>
      <c r="B200" s="119"/>
      <c r="C200" s="80"/>
      <c r="D200" s="80"/>
      <c r="E200" s="80"/>
      <c r="F200" s="37"/>
      <c r="G200" s="37"/>
      <c r="H200" s="37"/>
      <c r="I200" s="37"/>
      <c r="J200" s="37"/>
      <c r="K200" s="37"/>
      <c r="L200" s="37">
        <v>20</v>
      </c>
      <c r="M200" s="37"/>
      <c r="N200" s="37"/>
      <c r="O200" s="37" t="s">
        <v>25</v>
      </c>
      <c r="P200" s="63"/>
      <c r="Q200" s="54"/>
      <c r="R200" s="70"/>
    </row>
    <row r="201" spans="1:18" ht="14.45" customHeight="1">
      <c r="A201" s="81" t="s">
        <v>179</v>
      </c>
      <c r="B201" s="109" t="s">
        <v>180</v>
      </c>
      <c r="C201" s="79">
        <f>SUM(F201:N202)</f>
        <v>18</v>
      </c>
      <c r="D201" s="79">
        <v>7</v>
      </c>
      <c r="E201" s="79">
        <v>25</v>
      </c>
      <c r="F201" s="23">
        <v>8</v>
      </c>
      <c r="G201" s="23"/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 t="s">
        <v>25</v>
      </c>
      <c r="P201" s="61">
        <v>1</v>
      </c>
      <c r="Q201" s="54"/>
      <c r="R201" s="70"/>
    </row>
    <row r="202" spans="1:18" ht="19.5" customHeight="1" thickBot="1">
      <c r="A202" s="82"/>
      <c r="B202" s="88"/>
      <c r="C202" s="80"/>
      <c r="D202" s="80"/>
      <c r="E202" s="80"/>
      <c r="F202" s="23"/>
      <c r="G202" s="23">
        <v>10</v>
      </c>
      <c r="H202" s="23"/>
      <c r="I202" s="23"/>
      <c r="J202" s="23"/>
      <c r="K202" s="23"/>
      <c r="L202" s="23"/>
      <c r="M202" s="23"/>
      <c r="N202" s="23"/>
      <c r="O202" s="23" t="s">
        <v>26</v>
      </c>
      <c r="P202" s="61"/>
      <c r="Q202" s="54"/>
      <c r="R202" s="70"/>
    </row>
    <row r="203" spans="1:18" ht="14.45" customHeight="1" thickBot="1">
      <c r="A203" s="89" t="s">
        <v>181</v>
      </c>
      <c r="B203" s="90"/>
      <c r="C203" s="73">
        <f>SUM(C204:C230)</f>
        <v>451</v>
      </c>
      <c r="D203" s="73">
        <f>SUM(D204:D230)</f>
        <v>313</v>
      </c>
      <c r="E203" s="73">
        <f>SUM(E204:E230)</f>
        <v>764</v>
      </c>
      <c r="F203" s="73">
        <f t="shared" ref="F203:H203" si="11">SUM(F204:F230)</f>
        <v>155</v>
      </c>
      <c r="G203" s="73">
        <f t="shared" si="11"/>
        <v>93</v>
      </c>
      <c r="H203" s="73">
        <f t="shared" si="11"/>
        <v>51</v>
      </c>
      <c r="I203" s="73">
        <f>SUM(J204:J230)</f>
        <v>0</v>
      </c>
      <c r="J203" s="73">
        <f t="shared" ref="J203:N203" si="12">SUM(J204:J230)</f>
        <v>0</v>
      </c>
      <c r="K203" s="73">
        <f t="shared" si="12"/>
        <v>0</v>
      </c>
      <c r="L203" s="73">
        <f t="shared" si="12"/>
        <v>137</v>
      </c>
      <c r="M203" s="73">
        <f t="shared" si="12"/>
        <v>0</v>
      </c>
      <c r="N203" s="73">
        <f t="shared" si="12"/>
        <v>0</v>
      </c>
      <c r="O203" s="73">
        <f>SUM(O204:O230)</f>
        <v>0</v>
      </c>
      <c r="P203" s="74">
        <f>SUM(P204:P230)</f>
        <v>30</v>
      </c>
      <c r="Q203" s="54"/>
      <c r="R203" s="70"/>
    </row>
    <row r="204" spans="1:18">
      <c r="A204" s="81" t="s">
        <v>36</v>
      </c>
      <c r="B204" s="83" t="s">
        <v>182</v>
      </c>
      <c r="C204" s="79">
        <f>SUM(F204:N205)</f>
        <v>17</v>
      </c>
      <c r="D204" s="79">
        <v>8</v>
      </c>
      <c r="E204" s="79">
        <v>25</v>
      </c>
      <c r="F204" s="23">
        <v>17</v>
      </c>
      <c r="G204" s="23"/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 t="s">
        <v>25</v>
      </c>
      <c r="P204" s="61">
        <v>1</v>
      </c>
      <c r="Q204" s="54"/>
      <c r="R204" s="70"/>
    </row>
    <row r="205" spans="1:18" ht="15.75" thickBot="1">
      <c r="A205" s="82"/>
      <c r="B205" s="84"/>
      <c r="C205" s="80"/>
      <c r="D205" s="80"/>
      <c r="E205" s="80"/>
      <c r="F205" s="23"/>
      <c r="G205" s="23">
        <v>0</v>
      </c>
      <c r="H205" s="23"/>
      <c r="I205" s="23"/>
      <c r="J205" s="23"/>
      <c r="K205" s="23"/>
      <c r="L205" s="23"/>
      <c r="M205" s="23"/>
      <c r="N205" s="23"/>
      <c r="O205" s="23" t="s">
        <v>26</v>
      </c>
      <c r="P205" s="61"/>
      <c r="Q205" s="54"/>
      <c r="R205" s="70"/>
    </row>
    <row r="206" spans="1:18">
      <c r="A206" s="81" t="s">
        <v>123</v>
      </c>
      <c r="B206" s="118" t="s">
        <v>183</v>
      </c>
      <c r="C206" s="79">
        <f>SUM(F206:N207)</f>
        <v>85</v>
      </c>
      <c r="D206" s="79">
        <v>40</v>
      </c>
      <c r="E206" s="79">
        <v>125</v>
      </c>
      <c r="F206" s="23">
        <v>25</v>
      </c>
      <c r="G206" s="23">
        <v>25</v>
      </c>
      <c r="H206" s="23">
        <v>0</v>
      </c>
      <c r="I206" s="23">
        <v>0</v>
      </c>
      <c r="J206" s="23">
        <v>0</v>
      </c>
      <c r="K206" s="23">
        <v>0</v>
      </c>
      <c r="L206" s="23"/>
      <c r="M206" s="23">
        <v>0</v>
      </c>
      <c r="N206" s="23">
        <v>0</v>
      </c>
      <c r="O206" s="30" t="s">
        <v>140</v>
      </c>
      <c r="P206" s="61">
        <v>5</v>
      </c>
      <c r="Q206" s="54"/>
      <c r="R206" s="70"/>
    </row>
    <row r="207" spans="1:18" ht="27.6" customHeight="1" thickBot="1">
      <c r="A207" s="82"/>
      <c r="B207" s="119"/>
      <c r="C207" s="80"/>
      <c r="D207" s="80"/>
      <c r="E207" s="80"/>
      <c r="F207" s="23"/>
      <c r="G207" s="23"/>
      <c r="H207" s="23"/>
      <c r="I207" s="23"/>
      <c r="J207" s="23"/>
      <c r="K207" s="23"/>
      <c r="L207" s="23">
        <v>35</v>
      </c>
      <c r="M207" s="23"/>
      <c r="N207" s="23"/>
      <c r="O207" s="23" t="s">
        <v>25</v>
      </c>
      <c r="P207" s="61"/>
      <c r="Q207" s="54"/>
      <c r="R207" s="70"/>
    </row>
    <row r="208" spans="1:18" ht="14.45" customHeight="1">
      <c r="A208" s="81" t="s">
        <v>118</v>
      </c>
      <c r="B208" s="118" t="s">
        <v>184</v>
      </c>
      <c r="C208" s="79">
        <f>SUM(F208:N209)</f>
        <v>68</v>
      </c>
      <c r="D208" s="79">
        <v>32</v>
      </c>
      <c r="E208" s="79">
        <v>100</v>
      </c>
      <c r="F208" s="23">
        <v>23</v>
      </c>
      <c r="G208" s="23">
        <v>20</v>
      </c>
      <c r="H208" s="23">
        <v>0</v>
      </c>
      <c r="I208" s="23">
        <v>0</v>
      </c>
      <c r="J208" s="23">
        <v>0</v>
      </c>
      <c r="K208" s="23">
        <v>0</v>
      </c>
      <c r="L208" s="23"/>
      <c r="M208" s="23">
        <v>0</v>
      </c>
      <c r="N208" s="23">
        <v>0</v>
      </c>
      <c r="O208" s="30" t="s">
        <v>140</v>
      </c>
      <c r="P208" s="61">
        <v>4</v>
      </c>
      <c r="Q208" s="54"/>
      <c r="R208" s="70"/>
    </row>
    <row r="209" spans="1:18" ht="33.6" customHeight="1" thickBot="1">
      <c r="A209" s="82"/>
      <c r="B209" s="125"/>
      <c r="C209" s="80"/>
      <c r="D209" s="80"/>
      <c r="E209" s="80"/>
      <c r="F209" s="53"/>
      <c r="G209" s="53"/>
      <c r="H209" s="53"/>
      <c r="I209" s="53"/>
      <c r="J209" s="53"/>
      <c r="K209" s="53"/>
      <c r="L209" s="53">
        <v>25</v>
      </c>
      <c r="M209" s="53"/>
      <c r="N209" s="53"/>
      <c r="O209" s="53" t="s">
        <v>25</v>
      </c>
      <c r="P209" s="68"/>
      <c r="Q209" s="54"/>
      <c r="R209" s="70"/>
    </row>
    <row r="210" spans="1:18" ht="14.45" customHeight="1">
      <c r="A210" s="81" t="s">
        <v>82</v>
      </c>
      <c r="B210" s="87" t="s">
        <v>185</v>
      </c>
      <c r="C210" s="79">
        <f>SUM(F210:N211)</f>
        <v>20</v>
      </c>
      <c r="D210" s="79">
        <v>5</v>
      </c>
      <c r="E210" s="79">
        <v>25</v>
      </c>
      <c r="F210" s="23">
        <v>5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/>
      <c r="M210" s="23">
        <v>0</v>
      </c>
      <c r="N210" s="23">
        <v>0</v>
      </c>
      <c r="O210" s="23" t="s">
        <v>26</v>
      </c>
      <c r="P210" s="65"/>
      <c r="Q210" s="54"/>
      <c r="R210" s="70"/>
    </row>
    <row r="211" spans="1:18" ht="27.6" customHeight="1">
      <c r="A211" s="126"/>
      <c r="B211" s="127"/>
      <c r="C211" s="80"/>
      <c r="D211" s="80"/>
      <c r="E211" s="80"/>
      <c r="F211" s="23"/>
      <c r="G211" s="23"/>
      <c r="H211" s="23"/>
      <c r="I211" s="23"/>
      <c r="J211" s="23"/>
      <c r="K211" s="23"/>
      <c r="L211" s="23">
        <v>15</v>
      </c>
      <c r="M211" s="23"/>
      <c r="N211" s="23"/>
      <c r="O211" s="23" t="s">
        <v>25</v>
      </c>
      <c r="P211" s="61">
        <v>1</v>
      </c>
      <c r="Q211" s="54"/>
      <c r="R211" s="70"/>
    </row>
    <row r="212" spans="1:18" ht="14.45" customHeight="1">
      <c r="A212" s="129" t="s">
        <v>70</v>
      </c>
      <c r="B212" s="128" t="s">
        <v>186</v>
      </c>
      <c r="C212" s="130">
        <f>SUM(F212:N212)</f>
        <v>20</v>
      </c>
      <c r="D212" s="130">
        <v>5</v>
      </c>
      <c r="E212" s="130">
        <v>25</v>
      </c>
      <c r="F212" s="22">
        <v>0</v>
      </c>
      <c r="G212" s="22">
        <v>0</v>
      </c>
      <c r="H212" s="22">
        <v>20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 t="s">
        <v>25</v>
      </c>
      <c r="P212" s="66">
        <v>1</v>
      </c>
      <c r="Q212" s="54"/>
      <c r="R212" s="70"/>
    </row>
    <row r="213" spans="1:18">
      <c r="A213" s="129"/>
      <c r="B213" s="128"/>
      <c r="C213" s="130"/>
      <c r="D213" s="130"/>
      <c r="E213" s="130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69"/>
      <c r="Q213" s="54"/>
      <c r="R213" s="70"/>
    </row>
    <row r="214" spans="1:18" ht="27" customHeight="1" thickBot="1">
      <c r="A214" s="20" t="s">
        <v>173</v>
      </c>
      <c r="B214" s="55" t="s">
        <v>175</v>
      </c>
      <c r="C214" s="22">
        <f>SUM(F214:N214)</f>
        <v>15</v>
      </c>
      <c r="D214" s="22">
        <v>135</v>
      </c>
      <c r="E214" s="22">
        <v>150</v>
      </c>
      <c r="F214" s="23">
        <v>0</v>
      </c>
      <c r="G214" s="23">
        <v>0</v>
      </c>
      <c r="H214" s="23">
        <v>0</v>
      </c>
      <c r="I214" s="23">
        <v>15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 t="s">
        <v>25</v>
      </c>
      <c r="P214" s="61">
        <v>6</v>
      </c>
      <c r="Q214" s="54"/>
      <c r="R214" s="70"/>
    </row>
    <row r="215" spans="1:18">
      <c r="A215" s="81" t="s">
        <v>86</v>
      </c>
      <c r="B215" s="110" t="s">
        <v>187</v>
      </c>
      <c r="C215" s="79">
        <f>SUM(F215:N216)</f>
        <v>20</v>
      </c>
      <c r="D215" s="79">
        <v>5</v>
      </c>
      <c r="E215" s="79">
        <v>25</v>
      </c>
      <c r="F215" s="23">
        <v>20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/>
      <c r="M215" s="23">
        <v>0</v>
      </c>
      <c r="N215" s="23">
        <v>0</v>
      </c>
      <c r="O215" s="23" t="s">
        <v>25</v>
      </c>
      <c r="P215" s="61">
        <v>1</v>
      </c>
      <c r="Q215" s="54"/>
      <c r="R215" s="70"/>
    </row>
    <row r="216" spans="1:18" ht="30" customHeight="1" thickBot="1">
      <c r="A216" s="82"/>
      <c r="B216" s="111"/>
      <c r="C216" s="80"/>
      <c r="D216" s="80"/>
      <c r="E216" s="80"/>
      <c r="F216" s="23"/>
      <c r="G216" s="23"/>
      <c r="H216" s="23"/>
      <c r="I216" s="23"/>
      <c r="J216" s="23"/>
      <c r="K216" s="23"/>
      <c r="L216" s="23"/>
      <c r="M216" s="23"/>
      <c r="N216" s="23"/>
      <c r="O216" s="23" t="s">
        <v>26</v>
      </c>
      <c r="P216" s="61"/>
      <c r="Q216" s="54"/>
      <c r="R216" s="70"/>
    </row>
    <row r="217" spans="1:18" ht="21" customHeight="1">
      <c r="A217" s="81" t="s">
        <v>70</v>
      </c>
      <c r="B217" s="120" t="s">
        <v>188</v>
      </c>
      <c r="C217" s="79">
        <f>SUM(F217:N218)</f>
        <v>17</v>
      </c>
      <c r="D217" s="79">
        <v>8</v>
      </c>
      <c r="E217" s="79">
        <v>25</v>
      </c>
      <c r="F217" s="23">
        <v>5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 t="s">
        <v>26</v>
      </c>
      <c r="P217" s="65"/>
      <c r="Q217" s="54"/>
      <c r="R217" s="70"/>
    </row>
    <row r="218" spans="1:18" ht="18.600000000000001" customHeight="1" thickBot="1">
      <c r="A218" s="82"/>
      <c r="B218" s="131"/>
      <c r="C218" s="80"/>
      <c r="D218" s="80"/>
      <c r="E218" s="80"/>
      <c r="F218" s="23"/>
      <c r="G218" s="23">
        <v>12</v>
      </c>
      <c r="H218" s="23"/>
      <c r="I218" s="23"/>
      <c r="J218" s="23"/>
      <c r="K218" s="23"/>
      <c r="L218" s="23"/>
      <c r="M218" s="23"/>
      <c r="N218" s="23"/>
      <c r="O218" s="23" t="s">
        <v>25</v>
      </c>
      <c r="P218" s="61">
        <v>1</v>
      </c>
      <c r="Q218" s="54"/>
      <c r="R218" s="70"/>
    </row>
    <row r="219" spans="1:18">
      <c r="A219" s="81" t="s">
        <v>68</v>
      </c>
      <c r="B219" s="120" t="s">
        <v>189</v>
      </c>
      <c r="C219" s="79">
        <f>SUM(F219:N220)</f>
        <v>25</v>
      </c>
      <c r="D219" s="79">
        <v>8</v>
      </c>
      <c r="E219" s="79">
        <v>33</v>
      </c>
      <c r="F219" s="23">
        <v>10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/>
      <c r="M219" s="23">
        <v>0</v>
      </c>
      <c r="N219" s="23">
        <v>0</v>
      </c>
      <c r="O219" s="23" t="s">
        <v>26</v>
      </c>
      <c r="P219" s="65"/>
      <c r="Q219" s="54"/>
      <c r="R219" s="70"/>
    </row>
    <row r="220" spans="1:18" ht="21.6" customHeight="1" thickBot="1">
      <c r="A220" s="82"/>
      <c r="B220" s="111"/>
      <c r="C220" s="80"/>
      <c r="D220" s="80"/>
      <c r="E220" s="80"/>
      <c r="F220" s="23"/>
      <c r="G220" s="23"/>
      <c r="H220" s="23"/>
      <c r="I220" s="23"/>
      <c r="J220" s="23"/>
      <c r="K220" s="23"/>
      <c r="L220" s="23">
        <v>15</v>
      </c>
      <c r="M220" s="23"/>
      <c r="N220" s="23"/>
      <c r="O220" s="23" t="s">
        <v>25</v>
      </c>
      <c r="P220" s="61">
        <v>1</v>
      </c>
      <c r="Q220" s="54"/>
      <c r="R220" s="70"/>
    </row>
    <row r="221" spans="1:18" ht="14.45" customHeight="1">
      <c r="A221" s="81" t="s">
        <v>123</v>
      </c>
      <c r="B221" s="132" t="s">
        <v>190</v>
      </c>
      <c r="C221" s="79">
        <f>SUM(F221:N222)</f>
        <v>68</v>
      </c>
      <c r="D221" s="79">
        <v>32</v>
      </c>
      <c r="E221" s="79">
        <v>100</v>
      </c>
      <c r="F221" s="23">
        <v>23</v>
      </c>
      <c r="G221" s="23">
        <v>20</v>
      </c>
      <c r="H221" s="23">
        <v>0</v>
      </c>
      <c r="I221" s="23">
        <v>0</v>
      </c>
      <c r="J221" s="23">
        <v>0</v>
      </c>
      <c r="K221" s="23">
        <v>0</v>
      </c>
      <c r="L221" s="23"/>
      <c r="M221" s="23">
        <v>0</v>
      </c>
      <c r="N221" s="23">
        <v>0</v>
      </c>
      <c r="O221" s="30" t="s">
        <v>140</v>
      </c>
      <c r="P221" s="61">
        <v>4</v>
      </c>
      <c r="Q221" s="54"/>
      <c r="R221" s="70"/>
    </row>
    <row r="222" spans="1:18" ht="24" customHeight="1" thickBot="1">
      <c r="A222" s="82"/>
      <c r="B222" s="133"/>
      <c r="C222" s="80"/>
      <c r="D222" s="80"/>
      <c r="E222" s="80"/>
      <c r="F222" s="23"/>
      <c r="G222" s="23"/>
      <c r="H222" s="23"/>
      <c r="I222" s="23"/>
      <c r="J222" s="23"/>
      <c r="K222" s="23"/>
      <c r="L222" s="23">
        <v>25</v>
      </c>
      <c r="M222" s="23"/>
      <c r="N222" s="23"/>
      <c r="O222" s="23" t="s">
        <v>25</v>
      </c>
      <c r="P222" s="61"/>
      <c r="Q222" s="54"/>
      <c r="R222" s="70"/>
    </row>
    <row r="223" spans="1:18" ht="14.45" customHeight="1">
      <c r="A223" s="81" t="s">
        <v>179</v>
      </c>
      <c r="B223" s="109" t="s">
        <v>180</v>
      </c>
      <c r="C223" s="135">
        <f>SUM(F223:N224)</f>
        <v>36</v>
      </c>
      <c r="D223" s="79">
        <v>14</v>
      </c>
      <c r="E223" s="79">
        <v>50</v>
      </c>
      <c r="F223" s="23">
        <v>20</v>
      </c>
      <c r="G223" s="23"/>
      <c r="H223" s="23">
        <v>0</v>
      </c>
      <c r="I223" s="23">
        <v>0</v>
      </c>
      <c r="J223" s="23">
        <v>0</v>
      </c>
      <c r="K223" s="23">
        <v>0</v>
      </c>
      <c r="L223" s="23"/>
      <c r="M223" s="23">
        <v>0</v>
      </c>
      <c r="N223" s="23">
        <v>0</v>
      </c>
      <c r="O223" s="30" t="s">
        <v>29</v>
      </c>
      <c r="P223" s="61">
        <v>2</v>
      </c>
      <c r="Q223" s="54"/>
      <c r="R223" s="70"/>
    </row>
    <row r="224" spans="1:18" ht="19.5" customHeight="1" thickBot="1">
      <c r="A224" s="82"/>
      <c r="B224" s="134"/>
      <c r="C224" s="136"/>
      <c r="D224" s="80"/>
      <c r="E224" s="80"/>
      <c r="F224" s="23"/>
      <c r="G224" s="23">
        <v>16</v>
      </c>
      <c r="H224" s="23"/>
      <c r="I224" s="23"/>
      <c r="J224" s="23"/>
      <c r="K224" s="23"/>
      <c r="L224" s="23"/>
      <c r="M224" s="23"/>
      <c r="N224" s="23"/>
      <c r="O224" s="23" t="s">
        <v>26</v>
      </c>
      <c r="P224" s="61"/>
      <c r="Q224" s="54"/>
      <c r="R224" s="70"/>
    </row>
    <row r="225" spans="1:20" ht="14.45" customHeight="1">
      <c r="A225" s="81" t="s">
        <v>165</v>
      </c>
      <c r="B225" s="137" t="s">
        <v>191</v>
      </c>
      <c r="C225" s="79">
        <f>SUM(F225:N226)</f>
        <v>17</v>
      </c>
      <c r="D225" s="79">
        <v>8</v>
      </c>
      <c r="E225" s="79">
        <v>25</v>
      </c>
      <c r="F225" s="23">
        <v>7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/>
      <c r="M225" s="23">
        <v>0</v>
      </c>
      <c r="N225" s="23">
        <v>0</v>
      </c>
      <c r="O225" s="23" t="s">
        <v>26</v>
      </c>
      <c r="P225" s="65"/>
      <c r="Q225" s="54"/>
      <c r="R225" s="70"/>
    </row>
    <row r="226" spans="1:20" ht="31.5" customHeight="1" thickBot="1">
      <c r="A226" s="82"/>
      <c r="B226" s="138"/>
      <c r="C226" s="80"/>
      <c r="D226" s="80"/>
      <c r="E226" s="80"/>
      <c r="F226" s="53"/>
      <c r="G226" s="53"/>
      <c r="H226" s="53"/>
      <c r="I226" s="53"/>
      <c r="J226" s="53"/>
      <c r="K226" s="53"/>
      <c r="L226" s="53">
        <v>10</v>
      </c>
      <c r="M226" s="53"/>
      <c r="N226" s="53"/>
      <c r="O226" s="53" t="s">
        <v>25</v>
      </c>
      <c r="P226" s="68">
        <v>1</v>
      </c>
      <c r="Q226" s="54"/>
      <c r="R226" s="70"/>
    </row>
    <row r="227" spans="1:20">
      <c r="A227" s="81" t="s">
        <v>86</v>
      </c>
      <c r="B227" s="114" t="s">
        <v>192</v>
      </c>
      <c r="C227" s="116">
        <f>SUM(H227,L228)</f>
        <v>23</v>
      </c>
      <c r="D227" s="116">
        <v>8</v>
      </c>
      <c r="E227" s="116">
        <v>31</v>
      </c>
      <c r="F227" s="23">
        <v>0</v>
      </c>
      <c r="G227" s="23">
        <v>0</v>
      </c>
      <c r="H227" s="23">
        <v>23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 t="s">
        <v>25</v>
      </c>
      <c r="P227" s="61">
        <v>1</v>
      </c>
      <c r="Q227" s="54"/>
      <c r="R227" s="70"/>
    </row>
    <row r="228" spans="1:20" ht="15.75" thickBot="1">
      <c r="A228" s="82"/>
      <c r="B228" s="115"/>
      <c r="C228" s="117"/>
      <c r="D228" s="117"/>
      <c r="E228" s="117"/>
      <c r="F228" s="23"/>
      <c r="G228" s="23"/>
      <c r="H228" s="23"/>
      <c r="I228" s="23"/>
      <c r="J228" s="23"/>
      <c r="K228" s="23"/>
      <c r="L228" s="23"/>
      <c r="M228" s="23"/>
      <c r="N228" s="23"/>
      <c r="O228" s="23" t="s">
        <v>26</v>
      </c>
      <c r="P228" s="61"/>
      <c r="Q228" s="54"/>
      <c r="R228" s="70"/>
    </row>
    <row r="229" spans="1:20" ht="14.45" customHeight="1">
      <c r="A229" s="81" t="s">
        <v>86</v>
      </c>
      <c r="B229" s="137" t="s">
        <v>193</v>
      </c>
      <c r="C229" s="79">
        <f>SUM(F229:N230)</f>
        <v>20</v>
      </c>
      <c r="D229" s="79">
        <v>5</v>
      </c>
      <c r="E229" s="79">
        <v>25</v>
      </c>
      <c r="F229" s="23">
        <v>0</v>
      </c>
      <c r="G229" s="23">
        <v>0</v>
      </c>
      <c r="H229" s="23">
        <v>8</v>
      </c>
      <c r="I229" s="23">
        <v>0</v>
      </c>
      <c r="J229" s="23">
        <v>0</v>
      </c>
      <c r="K229" s="23">
        <v>0</v>
      </c>
      <c r="L229" s="23"/>
      <c r="M229" s="23">
        <v>0</v>
      </c>
      <c r="N229" s="23">
        <v>0</v>
      </c>
      <c r="O229" s="23" t="s">
        <v>26</v>
      </c>
      <c r="P229" s="65"/>
      <c r="Q229" s="54"/>
      <c r="R229" s="70"/>
    </row>
    <row r="230" spans="1:20" ht="21.95" customHeight="1" thickBot="1">
      <c r="A230" s="82"/>
      <c r="B230" s="138"/>
      <c r="C230" s="80"/>
      <c r="D230" s="80"/>
      <c r="E230" s="80"/>
      <c r="F230" s="23"/>
      <c r="G230" s="23"/>
      <c r="H230" s="23"/>
      <c r="I230" s="23"/>
      <c r="J230" s="23"/>
      <c r="K230" s="23"/>
      <c r="L230" s="23">
        <v>12</v>
      </c>
      <c r="M230" s="23"/>
      <c r="N230" s="23"/>
      <c r="O230" s="23" t="s">
        <v>25</v>
      </c>
      <c r="P230" s="61">
        <v>1</v>
      </c>
      <c r="Q230" s="54"/>
      <c r="R230" s="70"/>
    </row>
    <row r="231" spans="1:20" ht="14.45" customHeight="1" thickBot="1">
      <c r="A231" s="153" t="s">
        <v>194</v>
      </c>
      <c r="B231" s="154"/>
      <c r="C231" s="75">
        <f t="shared" ref="C231:P231" si="13">SUM(C232:C233)</f>
        <v>540</v>
      </c>
      <c r="D231" s="75">
        <f>SUM(D232:D233)</f>
        <v>220</v>
      </c>
      <c r="E231" s="75">
        <f>SUM(E232:E233)</f>
        <v>760</v>
      </c>
      <c r="F231" s="75">
        <f t="shared" si="13"/>
        <v>0</v>
      </c>
      <c r="G231" s="75">
        <f t="shared" si="13"/>
        <v>0</v>
      </c>
      <c r="H231" s="75">
        <f t="shared" si="13"/>
        <v>0</v>
      </c>
      <c r="I231" s="75">
        <f t="shared" si="13"/>
        <v>30</v>
      </c>
      <c r="J231" s="75">
        <f t="shared" si="13"/>
        <v>0</v>
      </c>
      <c r="K231" s="75">
        <f t="shared" si="13"/>
        <v>0</v>
      </c>
      <c r="L231" s="75">
        <f t="shared" si="13"/>
        <v>0</v>
      </c>
      <c r="M231" s="75">
        <f t="shared" si="13"/>
        <v>510</v>
      </c>
      <c r="N231" s="75">
        <f t="shared" si="13"/>
        <v>0</v>
      </c>
      <c r="O231" s="75">
        <f t="shared" si="13"/>
        <v>0</v>
      </c>
      <c r="P231" s="76">
        <f t="shared" si="13"/>
        <v>30</v>
      </c>
      <c r="Q231" s="54"/>
      <c r="R231" s="70"/>
    </row>
    <row r="232" spans="1:20" ht="36.6" customHeight="1" thickBot="1">
      <c r="A232" s="56" t="s">
        <v>173</v>
      </c>
      <c r="B232" s="57" t="s">
        <v>195</v>
      </c>
      <c r="C232" s="22">
        <v>30</v>
      </c>
      <c r="D232" s="22">
        <v>220</v>
      </c>
      <c r="E232" s="22">
        <v>250</v>
      </c>
      <c r="F232" s="22">
        <v>0</v>
      </c>
      <c r="G232" s="22">
        <v>0</v>
      </c>
      <c r="H232" s="22">
        <v>0</v>
      </c>
      <c r="I232" s="22">
        <v>30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 t="s">
        <v>25</v>
      </c>
      <c r="P232" s="66">
        <v>10</v>
      </c>
      <c r="Q232" s="54"/>
      <c r="R232" s="70"/>
    </row>
    <row r="233" spans="1:20" ht="24" thickBot="1">
      <c r="A233" s="58" t="s">
        <v>196</v>
      </c>
      <c r="B233" s="59" t="s">
        <v>197</v>
      </c>
      <c r="C233" s="22">
        <f>SUM(F233:N233)</f>
        <v>510</v>
      </c>
      <c r="D233" s="22">
        <v>0</v>
      </c>
      <c r="E233" s="22">
        <v>510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510</v>
      </c>
      <c r="N233" s="22">
        <v>0</v>
      </c>
      <c r="O233" s="22" t="s">
        <v>25</v>
      </c>
      <c r="P233" s="66">
        <v>20</v>
      </c>
      <c r="Q233" s="54"/>
      <c r="R233" s="70"/>
    </row>
    <row r="234" spans="1:20">
      <c r="A234" s="155" t="s">
        <v>198</v>
      </c>
      <c r="B234" s="156"/>
      <c r="C234" s="41">
        <f>SUM(C231,C203,C184,C160,C140,C115,C95,C67,C43,C7)</f>
        <v>5456</v>
      </c>
      <c r="D234" s="41">
        <f>SUM(D231+D203+D184+D160+D140+D115+D95+D67+D43+D7)</f>
        <v>2281</v>
      </c>
      <c r="E234" s="41">
        <f>SUM(E231+E203+E184+E160+E140+E115+E95+E67+E43+E7)</f>
        <v>7732</v>
      </c>
      <c r="F234" s="41">
        <f>SUM(F7,F43,F67,F95,F115,F140,F160,F184,F203,F231)</f>
        <v>1539</v>
      </c>
      <c r="G234" s="41">
        <f>SUM(G231+G203+G184+G160+G140+G115+G95+G67+G43+G7)</f>
        <v>885</v>
      </c>
      <c r="H234" s="41">
        <f t="shared" ref="H234:O234" si="14">SUM(H7,H43,H67,H95,H115,H140,H160,H184,H203,H231)</f>
        <v>103</v>
      </c>
      <c r="I234" s="41">
        <f t="shared" si="14"/>
        <v>45</v>
      </c>
      <c r="J234" s="41">
        <f t="shared" si="14"/>
        <v>90</v>
      </c>
      <c r="K234" s="41">
        <f t="shared" si="14"/>
        <v>0</v>
      </c>
      <c r="L234" s="41">
        <f t="shared" si="14"/>
        <v>1219</v>
      </c>
      <c r="M234" s="41">
        <f t="shared" si="14"/>
        <v>1560</v>
      </c>
      <c r="N234" s="41">
        <f t="shared" si="14"/>
        <v>0</v>
      </c>
      <c r="O234" s="41">
        <f t="shared" si="14"/>
        <v>0</v>
      </c>
      <c r="P234" s="64">
        <f>P231+P203+P184+P160+P140+P115+P95+P67+P43+P7</f>
        <v>300</v>
      </c>
      <c r="Q234" s="54"/>
      <c r="R234" s="70"/>
    </row>
    <row r="235" spans="1:20" ht="32.1" customHeight="1">
      <c r="A235" s="180" t="s">
        <v>199</v>
      </c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54"/>
      <c r="R235" s="70"/>
    </row>
    <row r="237" spans="1:20" s="13" customFormat="1"/>
    <row r="238" spans="1:20">
      <c r="B238" s="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20">
      <c r="B239" s="3"/>
      <c r="C239" s="4"/>
      <c r="D239" s="4"/>
      <c r="E239" s="4"/>
      <c r="J239" s="77" t="s">
        <v>200</v>
      </c>
      <c r="K239" s="157"/>
      <c r="L239" s="157"/>
      <c r="M239" s="157"/>
      <c r="N239" s="157"/>
      <c r="O239" s="78"/>
      <c r="P239" s="14" t="s">
        <v>201</v>
      </c>
      <c r="Q239" s="14" t="s">
        <v>21</v>
      </c>
      <c r="S239" s="77" t="s">
        <v>202</v>
      </c>
      <c r="T239" s="78"/>
    </row>
    <row r="240" spans="1:20">
      <c r="B240" s="3"/>
      <c r="C240" s="4"/>
      <c r="D240" s="4"/>
      <c r="E240" s="4"/>
      <c r="J240" s="5" t="s">
        <v>203</v>
      </c>
      <c r="K240" s="158" t="s">
        <v>204</v>
      </c>
      <c r="L240" s="159"/>
      <c r="M240" s="159"/>
      <c r="N240" s="159"/>
      <c r="O240" s="160"/>
      <c r="P240" s="14">
        <f>SUM(C204+C71+C69+C68+C48+C46+C44+C36+C17+C15+C14+C12+C10+C8)</f>
        <v>406</v>
      </c>
      <c r="Q240" s="14">
        <f>SUM(P204+P71+P69+P68+P48+P46+P44+P36+P17+P15+P14+P12+P10+P8)</f>
        <v>25</v>
      </c>
      <c r="S240" s="14">
        <v>400</v>
      </c>
      <c r="T240" s="14">
        <v>25</v>
      </c>
    </row>
    <row r="241" spans="6:20">
      <c r="J241" s="6" t="s">
        <v>205</v>
      </c>
      <c r="K241" s="161" t="s">
        <v>206</v>
      </c>
      <c r="L241" s="162"/>
      <c r="M241" s="162"/>
      <c r="N241" s="162"/>
      <c r="O241" s="163"/>
      <c r="P241" s="14">
        <f>SUM(C141+C116+C96+C73+C54+C53+C51+C50+C30+C29+C28+C27+C26+C24+C23+C21+C20+C19+C18)</f>
        <v>435</v>
      </c>
      <c r="Q241" s="14">
        <f>SUM(P141+P116+P96+P73+P54+P53+P52+P51+P50+P30+P29+P28+P27+P26+P25+P24+P23+P22+P21+P20+P19+P18)</f>
        <v>18</v>
      </c>
      <c r="S241" s="14">
        <v>300</v>
      </c>
      <c r="T241" s="14">
        <v>18</v>
      </c>
    </row>
    <row r="242" spans="6:20">
      <c r="F242" s="2"/>
      <c r="J242" s="7" t="s">
        <v>207</v>
      </c>
      <c r="K242" s="164" t="s">
        <v>208</v>
      </c>
      <c r="L242" s="165"/>
      <c r="M242" s="165"/>
      <c r="N242" s="165"/>
      <c r="O242" s="166"/>
      <c r="P242" s="14">
        <f>SUM(C223+C210+C201+C191+C161+C157+C134+C82+C99+C97+C92+C90+C88+C80+C78+C76+C74+C61+C59+C57+C55+C34+C33+C31)</f>
        <v>780</v>
      </c>
      <c r="Q242" s="14">
        <f>SUM(P223+P211+P201+P191+P161+P157+P135+P82+P100+P97+P93+P91+P89+P80+P79+P76+P75+P61+P59+P57+P55+P34+P33+P31)</f>
        <v>45</v>
      </c>
      <c r="S242" s="14">
        <v>780</v>
      </c>
      <c r="T242" s="14">
        <v>45</v>
      </c>
    </row>
    <row r="243" spans="6:20">
      <c r="J243" s="11" t="s">
        <v>209</v>
      </c>
      <c r="K243" s="167" t="s">
        <v>210</v>
      </c>
      <c r="L243" s="168"/>
      <c r="M243" s="168"/>
      <c r="N243" s="168"/>
      <c r="O243" s="169"/>
      <c r="P243" s="14">
        <f>SUM(C221+C208+C206+C199+C197+C189+C187+C185+C182+C178+C175+C173+C171+C169+C167+C165+C163+C158+C154+C152+C150+C148+C146+C144+C142+C129+C127+C125+C123+C121+C119+C117+C109+C107+C105+C103+C101)</f>
        <v>1670</v>
      </c>
      <c r="Q243" s="14">
        <f>SUM(P221+P208+P206+P199+P197+P189+P187+P185+P182+P178+P175+P173+P171+P169+P167+P165+P163+P158+P154+P152+P150+P148+P146+P144+P142+P129+P127+P125+P123+P121+P119+P117+P109+P107+P105+P103+P101)</f>
        <v>99</v>
      </c>
      <c r="S243" s="14">
        <v>1670</v>
      </c>
      <c r="T243" s="14">
        <v>99</v>
      </c>
    </row>
    <row r="244" spans="6:20">
      <c r="J244" s="9" t="s">
        <v>211</v>
      </c>
      <c r="K244" s="170" t="s">
        <v>212</v>
      </c>
      <c r="L244" s="171"/>
      <c r="M244" s="171"/>
      <c r="N244" s="171"/>
      <c r="O244" s="172"/>
      <c r="P244" s="14">
        <f>SUM(C232+C214+C195+C193)</f>
        <v>100</v>
      </c>
      <c r="Q244" s="14">
        <f>SUM(P232+P214+P195+P193)</f>
        <v>25</v>
      </c>
      <c r="S244" s="14">
        <v>50</v>
      </c>
      <c r="T244" s="14">
        <v>25</v>
      </c>
    </row>
    <row r="245" spans="6:20">
      <c r="J245" s="8" t="s">
        <v>213</v>
      </c>
      <c r="K245" s="173" t="s">
        <v>214</v>
      </c>
      <c r="L245" s="174"/>
      <c r="M245" s="174"/>
      <c r="N245" s="174"/>
      <c r="O245" s="175"/>
      <c r="P245" s="14">
        <f>SUM(C233+C196+C177+C156+C131+C114+C63)</f>
        <v>1560</v>
      </c>
      <c r="Q245" s="14">
        <f>SUM(P233+P196+P177+P156+P131+P114+P63)</f>
        <v>58</v>
      </c>
      <c r="S245" s="14">
        <v>1560</v>
      </c>
      <c r="T245" s="14">
        <v>58</v>
      </c>
    </row>
    <row r="246" spans="6:20">
      <c r="J246" s="10" t="s">
        <v>215</v>
      </c>
      <c r="K246" s="176" t="s">
        <v>216</v>
      </c>
      <c r="L246" s="177"/>
      <c r="M246" s="177"/>
      <c r="N246" s="177"/>
      <c r="O246" s="178"/>
      <c r="P246" s="14">
        <f>SUM(C229+C227+C225+C219+C217+C215+C212+C180+C138+C86+C132+C94+C40+C136+C84+C111+C38+C113+C64+C39+C65)</f>
        <v>500</v>
      </c>
      <c r="Q246" s="14">
        <f>SUM(P230+P227+P226+P220+P218+P215+P212+P181+P139+P87+P86+P133+P94+P41+P40+P137+P84+P112+P111+P38+P113+P64+P39+P65)</f>
        <v>30</v>
      </c>
      <c r="S246" s="14">
        <v>500</v>
      </c>
      <c r="T246" s="14">
        <v>30</v>
      </c>
    </row>
    <row r="247" spans="6:20">
      <c r="J247" s="24" t="s">
        <v>217</v>
      </c>
      <c r="K247" s="24"/>
      <c r="L247" s="24"/>
      <c r="P247">
        <f>SUM(P240:P246)</f>
        <v>5451</v>
      </c>
      <c r="Q247">
        <f>SUM(Q240:Q246)</f>
        <v>300</v>
      </c>
    </row>
    <row r="248" spans="6:20">
      <c r="O248" s="6" t="s">
        <v>218</v>
      </c>
      <c r="P248" s="6">
        <v>5260</v>
      </c>
      <c r="Q248" s="6">
        <v>300</v>
      </c>
    </row>
    <row r="249" spans="6:20">
      <c r="J249" s="139" t="s">
        <v>219</v>
      </c>
      <c r="K249" s="140"/>
      <c r="L249" s="140"/>
      <c r="M249" s="140"/>
      <c r="N249" s="140"/>
      <c r="O249" s="140"/>
      <c r="P249" s="141"/>
    </row>
    <row r="250" spans="6:20">
      <c r="J250" s="15"/>
      <c r="K250" s="16"/>
      <c r="L250" s="16"/>
      <c r="M250" s="11" t="s">
        <v>220</v>
      </c>
      <c r="N250" s="11" t="s">
        <v>221</v>
      </c>
      <c r="O250" s="11" t="s">
        <v>222</v>
      </c>
      <c r="P250" s="11" t="s">
        <v>17</v>
      </c>
    </row>
    <row r="251" spans="6:20">
      <c r="J251" s="142" t="s">
        <v>223</v>
      </c>
      <c r="K251" s="143"/>
      <c r="L251" s="144"/>
      <c r="M251" s="17">
        <v>173</v>
      </c>
      <c r="N251" s="17">
        <v>0</v>
      </c>
      <c r="O251" s="17">
        <v>0</v>
      </c>
      <c r="P251" s="17">
        <v>305</v>
      </c>
    </row>
    <row r="252" spans="6:20" ht="14.45" customHeight="1">
      <c r="J252" s="145" t="s">
        <v>224</v>
      </c>
      <c r="K252" s="146"/>
      <c r="L252" s="147"/>
      <c r="M252" s="151">
        <v>176</v>
      </c>
      <c r="N252" s="151">
        <v>0</v>
      </c>
      <c r="O252" s="151">
        <v>196</v>
      </c>
      <c r="P252" s="151">
        <v>315</v>
      </c>
    </row>
    <row r="253" spans="6:20">
      <c r="J253" s="148"/>
      <c r="K253" s="149"/>
      <c r="L253" s="150"/>
      <c r="M253" s="152"/>
      <c r="N253" s="152"/>
      <c r="O253" s="152"/>
      <c r="P253" s="152"/>
    </row>
    <row r="254" spans="6:20">
      <c r="P254">
        <f>SUM(P251:P253)</f>
        <v>620</v>
      </c>
    </row>
  </sheetData>
  <mergeCells count="487">
    <mergeCell ref="J249:P249"/>
    <mergeCell ref="J251:L251"/>
    <mergeCell ref="J252:L253"/>
    <mergeCell ref="M252:M253"/>
    <mergeCell ref="N252:N253"/>
    <mergeCell ref="O252:O253"/>
    <mergeCell ref="P252:P253"/>
    <mergeCell ref="A231:B231"/>
    <mergeCell ref="A234:B234"/>
    <mergeCell ref="A235:P235"/>
    <mergeCell ref="J239:O239"/>
    <mergeCell ref="K240:O240"/>
    <mergeCell ref="K241:O241"/>
    <mergeCell ref="K242:O242"/>
    <mergeCell ref="K243:O243"/>
    <mergeCell ref="K244:O244"/>
    <mergeCell ref="K245:O245"/>
    <mergeCell ref="K246:O246"/>
    <mergeCell ref="A225:A226"/>
    <mergeCell ref="B225:B226"/>
    <mergeCell ref="C225:C226"/>
    <mergeCell ref="D225:D226"/>
    <mergeCell ref="E225:E226"/>
    <mergeCell ref="A229:A230"/>
    <mergeCell ref="B229:B230"/>
    <mergeCell ref="C229:C230"/>
    <mergeCell ref="D229:D230"/>
    <mergeCell ref="E229:E230"/>
    <mergeCell ref="A221:A222"/>
    <mergeCell ref="B221:B222"/>
    <mergeCell ref="C221:C222"/>
    <mergeCell ref="D221:D222"/>
    <mergeCell ref="E221:E222"/>
    <mergeCell ref="A223:A224"/>
    <mergeCell ref="B223:B224"/>
    <mergeCell ref="C223:C224"/>
    <mergeCell ref="D223:D224"/>
    <mergeCell ref="E223:E224"/>
    <mergeCell ref="A217:A218"/>
    <mergeCell ref="C217:C218"/>
    <mergeCell ref="D217:D218"/>
    <mergeCell ref="E217:E218"/>
    <mergeCell ref="A219:A220"/>
    <mergeCell ref="B219:B220"/>
    <mergeCell ref="C219:C220"/>
    <mergeCell ref="D219:D220"/>
    <mergeCell ref="E219:E220"/>
    <mergeCell ref="B217:B218"/>
    <mergeCell ref="A215:A216"/>
    <mergeCell ref="B215:B216"/>
    <mergeCell ref="C215:C216"/>
    <mergeCell ref="D215:D216"/>
    <mergeCell ref="E215:E216"/>
    <mergeCell ref="B212:B213"/>
    <mergeCell ref="A212:A213"/>
    <mergeCell ref="C212:C213"/>
    <mergeCell ref="D212:D213"/>
    <mergeCell ref="E212:E213"/>
    <mergeCell ref="A208:A209"/>
    <mergeCell ref="B208:B209"/>
    <mergeCell ref="C208:C209"/>
    <mergeCell ref="D208:D209"/>
    <mergeCell ref="E208:E209"/>
    <mergeCell ref="A210:A211"/>
    <mergeCell ref="B210:B211"/>
    <mergeCell ref="C210:C211"/>
    <mergeCell ref="D210:D211"/>
    <mergeCell ref="E210:E211"/>
    <mergeCell ref="A204:A205"/>
    <mergeCell ref="B204:B205"/>
    <mergeCell ref="C204:C205"/>
    <mergeCell ref="D204:D205"/>
    <mergeCell ref="E204:E205"/>
    <mergeCell ref="A206:A207"/>
    <mergeCell ref="B206:B207"/>
    <mergeCell ref="C206:C207"/>
    <mergeCell ref="D206:D207"/>
    <mergeCell ref="E206:E207"/>
    <mergeCell ref="A201:A202"/>
    <mergeCell ref="B201:B202"/>
    <mergeCell ref="C201:C202"/>
    <mergeCell ref="D201:D202"/>
    <mergeCell ref="E201:E202"/>
    <mergeCell ref="A203:B203"/>
    <mergeCell ref="A197:A198"/>
    <mergeCell ref="B197:B198"/>
    <mergeCell ref="C197:C198"/>
    <mergeCell ref="D197:D198"/>
    <mergeCell ref="E197:E198"/>
    <mergeCell ref="A199:A200"/>
    <mergeCell ref="B199:B200"/>
    <mergeCell ref="C199:C200"/>
    <mergeCell ref="D199:D200"/>
    <mergeCell ref="E199:E200"/>
    <mergeCell ref="A191:A192"/>
    <mergeCell ref="B191:B192"/>
    <mergeCell ref="C191:C192"/>
    <mergeCell ref="D191:D192"/>
    <mergeCell ref="E191:E192"/>
    <mergeCell ref="A193:A194"/>
    <mergeCell ref="B193:B194"/>
    <mergeCell ref="C193:C194"/>
    <mergeCell ref="D193:D194"/>
    <mergeCell ref="E193:E194"/>
    <mergeCell ref="A187:A188"/>
    <mergeCell ref="B187:B188"/>
    <mergeCell ref="C187:C188"/>
    <mergeCell ref="D187:D188"/>
    <mergeCell ref="E187:E188"/>
    <mergeCell ref="A189:A190"/>
    <mergeCell ref="B189:B190"/>
    <mergeCell ref="C189:C190"/>
    <mergeCell ref="D189:D190"/>
    <mergeCell ref="E189:E190"/>
    <mergeCell ref="A184:B184"/>
    <mergeCell ref="A185:A186"/>
    <mergeCell ref="B185:B186"/>
    <mergeCell ref="C185:C186"/>
    <mergeCell ref="D185:D186"/>
    <mergeCell ref="E185:E186"/>
    <mergeCell ref="A88:A89"/>
    <mergeCell ref="B88:B89"/>
    <mergeCell ref="C88:C89"/>
    <mergeCell ref="D88:D89"/>
    <mergeCell ref="E88:E89"/>
    <mergeCell ref="A182:A183"/>
    <mergeCell ref="B182:B183"/>
    <mergeCell ref="C182:C183"/>
    <mergeCell ref="D182:D183"/>
    <mergeCell ref="E182:E183"/>
    <mergeCell ref="A134:A135"/>
    <mergeCell ref="B134:B135"/>
    <mergeCell ref="C134:C135"/>
    <mergeCell ref="D134:D135"/>
    <mergeCell ref="E134:E135"/>
    <mergeCell ref="A175:A176"/>
    <mergeCell ref="B175:B176"/>
    <mergeCell ref="C175:C176"/>
    <mergeCell ref="D175:D176"/>
    <mergeCell ref="E175:E176"/>
    <mergeCell ref="A178:A179"/>
    <mergeCell ref="B178:B179"/>
    <mergeCell ref="C178:C179"/>
    <mergeCell ref="D178:D179"/>
    <mergeCell ref="E178:E179"/>
    <mergeCell ref="A171:A172"/>
    <mergeCell ref="B171:B172"/>
    <mergeCell ref="C171:C172"/>
    <mergeCell ref="D171:D172"/>
    <mergeCell ref="E171:E172"/>
    <mergeCell ref="A173:A174"/>
    <mergeCell ref="B173:B174"/>
    <mergeCell ref="C173:C174"/>
    <mergeCell ref="D173:D174"/>
    <mergeCell ref="E173:E174"/>
    <mergeCell ref="A167:A168"/>
    <mergeCell ref="B167:B168"/>
    <mergeCell ref="C167:C168"/>
    <mergeCell ref="D167:D168"/>
    <mergeCell ref="E167:E168"/>
    <mergeCell ref="A169:A170"/>
    <mergeCell ref="B169:B170"/>
    <mergeCell ref="C169:C170"/>
    <mergeCell ref="D169:D170"/>
    <mergeCell ref="E169:E170"/>
    <mergeCell ref="A163:A164"/>
    <mergeCell ref="B163:B164"/>
    <mergeCell ref="C163:C164"/>
    <mergeCell ref="D163:D164"/>
    <mergeCell ref="E163:E164"/>
    <mergeCell ref="A165:A166"/>
    <mergeCell ref="B165:B166"/>
    <mergeCell ref="C165:C166"/>
    <mergeCell ref="D165:D166"/>
    <mergeCell ref="E165:E166"/>
    <mergeCell ref="A160:B160"/>
    <mergeCell ref="A161:A162"/>
    <mergeCell ref="B161:B162"/>
    <mergeCell ref="C161:C162"/>
    <mergeCell ref="D161:D162"/>
    <mergeCell ref="E161:E162"/>
    <mergeCell ref="A111:A112"/>
    <mergeCell ref="B111:B112"/>
    <mergeCell ref="C111:C112"/>
    <mergeCell ref="D111:D112"/>
    <mergeCell ref="E111:E112"/>
    <mergeCell ref="A158:A159"/>
    <mergeCell ref="B158:B159"/>
    <mergeCell ref="C158:C159"/>
    <mergeCell ref="D158:D159"/>
    <mergeCell ref="E158:E159"/>
    <mergeCell ref="A152:A153"/>
    <mergeCell ref="B152:B153"/>
    <mergeCell ref="C152:C153"/>
    <mergeCell ref="D152:D153"/>
    <mergeCell ref="E152:E153"/>
    <mergeCell ref="A154:A155"/>
    <mergeCell ref="B154:B155"/>
    <mergeCell ref="C154:C155"/>
    <mergeCell ref="D154:D155"/>
    <mergeCell ref="E154:E155"/>
    <mergeCell ref="A148:A149"/>
    <mergeCell ref="B148:B149"/>
    <mergeCell ref="C148:C149"/>
    <mergeCell ref="D148:D149"/>
    <mergeCell ref="E148:E149"/>
    <mergeCell ref="A150:A151"/>
    <mergeCell ref="B150:B151"/>
    <mergeCell ref="C150:C151"/>
    <mergeCell ref="D150:D151"/>
    <mergeCell ref="E150:E151"/>
    <mergeCell ref="A144:A145"/>
    <mergeCell ref="B144:B145"/>
    <mergeCell ref="C144:C145"/>
    <mergeCell ref="D144:D145"/>
    <mergeCell ref="E144:E145"/>
    <mergeCell ref="A146:A147"/>
    <mergeCell ref="B146:B147"/>
    <mergeCell ref="C146:C147"/>
    <mergeCell ref="D146:D147"/>
    <mergeCell ref="E146:E147"/>
    <mergeCell ref="A140:B140"/>
    <mergeCell ref="A142:A143"/>
    <mergeCell ref="B142:B143"/>
    <mergeCell ref="C142:C143"/>
    <mergeCell ref="D142:D143"/>
    <mergeCell ref="E142:E143"/>
    <mergeCell ref="A90:A91"/>
    <mergeCell ref="B90:B91"/>
    <mergeCell ref="C90:C91"/>
    <mergeCell ref="D90:D91"/>
    <mergeCell ref="E90:E91"/>
    <mergeCell ref="A92:A93"/>
    <mergeCell ref="B92:B93"/>
    <mergeCell ref="C92:C93"/>
    <mergeCell ref="D92:D93"/>
    <mergeCell ref="E92:E93"/>
    <mergeCell ref="A129:A130"/>
    <mergeCell ref="B129:B130"/>
    <mergeCell ref="C129:C130"/>
    <mergeCell ref="D129:D130"/>
    <mergeCell ref="E129:E130"/>
    <mergeCell ref="A132:A133"/>
    <mergeCell ref="B132:B133"/>
    <mergeCell ref="C132:C133"/>
    <mergeCell ref="D132:D133"/>
    <mergeCell ref="E132:E133"/>
    <mergeCell ref="A125:A126"/>
    <mergeCell ref="B125:B126"/>
    <mergeCell ref="C125:C126"/>
    <mergeCell ref="D125:D126"/>
    <mergeCell ref="E125:E126"/>
    <mergeCell ref="A127:A128"/>
    <mergeCell ref="B127:B128"/>
    <mergeCell ref="C127:C128"/>
    <mergeCell ref="D127:D128"/>
    <mergeCell ref="E127:E128"/>
    <mergeCell ref="A121:A122"/>
    <mergeCell ref="B121:B122"/>
    <mergeCell ref="C121:C122"/>
    <mergeCell ref="D121:D122"/>
    <mergeCell ref="E121:E122"/>
    <mergeCell ref="A123:A124"/>
    <mergeCell ref="B123:B124"/>
    <mergeCell ref="C123:C124"/>
    <mergeCell ref="D123:D124"/>
    <mergeCell ref="E123:E124"/>
    <mergeCell ref="A117:A118"/>
    <mergeCell ref="B117:B118"/>
    <mergeCell ref="C117:C118"/>
    <mergeCell ref="D117:D118"/>
    <mergeCell ref="E117:E118"/>
    <mergeCell ref="A119:A120"/>
    <mergeCell ref="B119:B120"/>
    <mergeCell ref="C119:C120"/>
    <mergeCell ref="D119:D120"/>
    <mergeCell ref="E119:E120"/>
    <mergeCell ref="B105:B106"/>
    <mergeCell ref="C105:C106"/>
    <mergeCell ref="D105:D106"/>
    <mergeCell ref="E105:E106"/>
    <mergeCell ref="A107:A108"/>
    <mergeCell ref="B107:B108"/>
    <mergeCell ref="C107:C108"/>
    <mergeCell ref="D107:D108"/>
    <mergeCell ref="E107:E108"/>
    <mergeCell ref="A180:A181"/>
    <mergeCell ref="B180:B181"/>
    <mergeCell ref="C180:C181"/>
    <mergeCell ref="D180:D181"/>
    <mergeCell ref="E180:E181"/>
    <mergeCell ref="A95:B95"/>
    <mergeCell ref="A97:A98"/>
    <mergeCell ref="B97:B98"/>
    <mergeCell ref="C97:C98"/>
    <mergeCell ref="D97:D98"/>
    <mergeCell ref="E97:E98"/>
    <mergeCell ref="A138:A139"/>
    <mergeCell ref="B138:B139"/>
    <mergeCell ref="C138:C139"/>
    <mergeCell ref="D138:D139"/>
    <mergeCell ref="E138:E139"/>
    <mergeCell ref="A99:A100"/>
    <mergeCell ref="B99:B100"/>
    <mergeCell ref="C99:C100"/>
    <mergeCell ref="D99:D100"/>
    <mergeCell ref="E99:E100"/>
    <mergeCell ref="C103:C104"/>
    <mergeCell ref="D103:D104"/>
    <mergeCell ref="E103:E104"/>
    <mergeCell ref="A136:A137"/>
    <mergeCell ref="B136:B137"/>
    <mergeCell ref="C136:C137"/>
    <mergeCell ref="D136:D137"/>
    <mergeCell ref="E136:E137"/>
    <mergeCell ref="A86:A87"/>
    <mergeCell ref="B86:B87"/>
    <mergeCell ref="C86:C87"/>
    <mergeCell ref="D86:D87"/>
    <mergeCell ref="E86:E87"/>
    <mergeCell ref="A101:A102"/>
    <mergeCell ref="B101:B102"/>
    <mergeCell ref="C101:C102"/>
    <mergeCell ref="D101:D102"/>
    <mergeCell ref="E101:E102"/>
    <mergeCell ref="A103:A104"/>
    <mergeCell ref="B103:B104"/>
    <mergeCell ref="A109:A110"/>
    <mergeCell ref="B109:B110"/>
    <mergeCell ref="C109:C110"/>
    <mergeCell ref="D109:D110"/>
    <mergeCell ref="E109:E110"/>
    <mergeCell ref="A115:B115"/>
    <mergeCell ref="A105:A106"/>
    <mergeCell ref="E78:E79"/>
    <mergeCell ref="A80:A81"/>
    <mergeCell ref="B80:B81"/>
    <mergeCell ref="C80:C81"/>
    <mergeCell ref="D80:D81"/>
    <mergeCell ref="E80:E81"/>
    <mergeCell ref="A84:A85"/>
    <mergeCell ref="B84:B85"/>
    <mergeCell ref="C84:C85"/>
    <mergeCell ref="D84:D85"/>
    <mergeCell ref="E84:E85"/>
    <mergeCell ref="D82:D83"/>
    <mergeCell ref="E82:E83"/>
    <mergeCell ref="A82:A83"/>
    <mergeCell ref="B82:B83"/>
    <mergeCell ref="C82:C83"/>
    <mergeCell ref="A71:A72"/>
    <mergeCell ref="B71:B72"/>
    <mergeCell ref="C71:C72"/>
    <mergeCell ref="D71:D72"/>
    <mergeCell ref="E71:E72"/>
    <mergeCell ref="A227:A228"/>
    <mergeCell ref="B227:B228"/>
    <mergeCell ref="C227:C228"/>
    <mergeCell ref="D227:D228"/>
    <mergeCell ref="E227:E228"/>
    <mergeCell ref="A74:A75"/>
    <mergeCell ref="B74:B75"/>
    <mergeCell ref="C74:C75"/>
    <mergeCell ref="D74:D75"/>
    <mergeCell ref="E74:E75"/>
    <mergeCell ref="A76:A77"/>
    <mergeCell ref="B76:B77"/>
    <mergeCell ref="C76:C77"/>
    <mergeCell ref="D76:D77"/>
    <mergeCell ref="E76:E77"/>
    <mergeCell ref="A78:A79"/>
    <mergeCell ref="B78:B79"/>
    <mergeCell ref="C78:C79"/>
    <mergeCell ref="D78:D79"/>
    <mergeCell ref="A67:B67"/>
    <mergeCell ref="A69:A70"/>
    <mergeCell ref="B69:B70"/>
    <mergeCell ref="C69:C70"/>
    <mergeCell ref="D69:D70"/>
    <mergeCell ref="E69:E70"/>
    <mergeCell ref="A61:A62"/>
    <mergeCell ref="B61:B62"/>
    <mergeCell ref="C61:C62"/>
    <mergeCell ref="D61:D62"/>
    <mergeCell ref="E61:E62"/>
    <mergeCell ref="A65:A66"/>
    <mergeCell ref="B65:B66"/>
    <mergeCell ref="C65:C66"/>
    <mergeCell ref="D65:D66"/>
    <mergeCell ref="E65:E66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46:A47"/>
    <mergeCell ref="B46:B47"/>
    <mergeCell ref="C46:C47"/>
    <mergeCell ref="D46:D47"/>
    <mergeCell ref="E46:E47"/>
    <mergeCell ref="A48:A49"/>
    <mergeCell ref="B48:B49"/>
    <mergeCell ref="C48:C49"/>
    <mergeCell ref="D48:D49"/>
    <mergeCell ref="E48:E49"/>
    <mergeCell ref="A51:A52"/>
    <mergeCell ref="B51:B52"/>
    <mergeCell ref="C51:C52"/>
    <mergeCell ref="D51:D52"/>
    <mergeCell ref="E51:E52"/>
    <mergeCell ref="A55:A56"/>
    <mergeCell ref="B55:B56"/>
    <mergeCell ref="C55:C56"/>
    <mergeCell ref="D55:D56"/>
    <mergeCell ref="E55:E56"/>
    <mergeCell ref="B44:B45"/>
    <mergeCell ref="C44:C45"/>
    <mergeCell ref="D44:D45"/>
    <mergeCell ref="E44:E45"/>
    <mergeCell ref="A34:A35"/>
    <mergeCell ref="B34:B35"/>
    <mergeCell ref="C34:C35"/>
    <mergeCell ref="D34:D35"/>
    <mergeCell ref="E34:E35"/>
    <mergeCell ref="A36:A37"/>
    <mergeCell ref="B36:B37"/>
    <mergeCell ref="C36:C37"/>
    <mergeCell ref="D36:D37"/>
    <mergeCell ref="E36:E37"/>
    <mergeCell ref="A40:A41"/>
    <mergeCell ref="B40:B41"/>
    <mergeCell ref="C40:C41"/>
    <mergeCell ref="D40:D41"/>
    <mergeCell ref="E40:E41"/>
    <mergeCell ref="A7:B7"/>
    <mergeCell ref="A8:A9"/>
    <mergeCell ref="B8:B9"/>
    <mergeCell ref="C8:C9"/>
    <mergeCell ref="D8:D9"/>
    <mergeCell ref="E8:E9"/>
    <mergeCell ref="D12:D13"/>
    <mergeCell ref="E12:E13"/>
    <mergeCell ref="A1:P1"/>
    <mergeCell ref="A2:P2"/>
    <mergeCell ref="A3:P3"/>
    <mergeCell ref="A4:P4"/>
    <mergeCell ref="A5:A6"/>
    <mergeCell ref="C5:C6"/>
    <mergeCell ref="D5:D6"/>
    <mergeCell ref="E5:E6"/>
    <mergeCell ref="F5:P5"/>
    <mergeCell ref="A10:A11"/>
    <mergeCell ref="B10:B11"/>
    <mergeCell ref="C10:C11"/>
    <mergeCell ref="D10:D11"/>
    <mergeCell ref="E10:E11"/>
    <mergeCell ref="A12:A13"/>
    <mergeCell ref="B12:B13"/>
    <mergeCell ref="S239:T239"/>
    <mergeCell ref="C12:C13"/>
    <mergeCell ref="A15:A16"/>
    <mergeCell ref="B15:B16"/>
    <mergeCell ref="C15:C16"/>
    <mergeCell ref="D15:D16"/>
    <mergeCell ref="E15:E16"/>
    <mergeCell ref="A21:A22"/>
    <mergeCell ref="B21:B22"/>
    <mergeCell ref="C21:C22"/>
    <mergeCell ref="D21:D22"/>
    <mergeCell ref="E21:E22"/>
    <mergeCell ref="A24:A25"/>
    <mergeCell ref="B24:B25"/>
    <mergeCell ref="C24:C25"/>
    <mergeCell ref="D24:D25"/>
    <mergeCell ref="E24:E25"/>
    <mergeCell ref="A31:A32"/>
    <mergeCell ref="B31:B32"/>
    <mergeCell ref="C31:C32"/>
    <mergeCell ref="D31:D32"/>
    <mergeCell ref="E31:E32"/>
    <mergeCell ref="A43:B43"/>
    <mergeCell ref="A44:A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mklak</dc:creator>
  <cp:keywords/>
  <dc:description/>
  <cp:lastModifiedBy/>
  <cp:revision/>
  <dcterms:created xsi:type="dcterms:W3CDTF">2023-05-08T12:20:51Z</dcterms:created>
  <dcterms:modified xsi:type="dcterms:W3CDTF">2025-04-15T12:41:00Z</dcterms:modified>
  <cp:category/>
  <cp:contentStatus/>
</cp:coreProperties>
</file>